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5460" windowHeight="1170" tabRatio="793" activeTab="0"/>
  </bookViews>
  <sheets>
    <sheet name="Instructions" sheetId="1" r:id="rId1"/>
    <sheet name="Front Sheet" sheetId="2" r:id="rId2"/>
    <sheet name="Questionnaire Part 2" sheetId="3" r:id="rId3"/>
    <sheet name="Questionnaire Part 3" sheetId="4" r:id="rId4"/>
    <sheet name="Charts 1-2" sheetId="5" r:id="rId5"/>
    <sheet name="Charts 3-11" sheetId="6" r:id="rId6"/>
    <sheet name="Response Part 2" sheetId="7" state="hidden" r:id="rId7"/>
    <sheet name="Response Part 3" sheetId="8" state="hidden" r:id="rId8"/>
    <sheet name="Pt 2 Report" sheetId="9" r:id="rId9"/>
    <sheet name="Pt 3 Report" sheetId="10" r:id="rId10"/>
    <sheet name="Pt2 actions" sheetId="11" state="hidden" r:id="rId11"/>
    <sheet name="Pt3 actions" sheetId="12" state="hidden" r:id="rId12"/>
  </sheets>
  <definedNames>
    <definedName name="_xlnm._FilterDatabase" localSheetId="8" hidden="1">'Pt 2 Report'!$A$12:$O$33</definedName>
    <definedName name="_xlnm._FilterDatabase" localSheetId="9" hidden="1">'Pt 3 Report'!$A$12:$O$106</definedName>
    <definedName name="_xlnm.Print_Area" localSheetId="2">'Questionnaire Part 2'!$A$1:$G$48</definedName>
    <definedName name="_xlnm.Print_Area" localSheetId="7">'Response Part 3'!#REF!</definedName>
  </definedNames>
  <calcPr fullCalcOnLoad="1"/>
</workbook>
</file>

<file path=xl/sharedStrings.xml><?xml version="1.0" encoding="utf-8"?>
<sst xmlns="http://schemas.openxmlformats.org/spreadsheetml/2006/main" count="2292" uniqueCount="776">
  <si>
    <t>Monitor integrated systems performance and make continuous improvements to outline project management. Review and implement new technologies as appropriate to proceed to the next level</t>
  </si>
  <si>
    <t>Define systems and make visible within and across some departments. Collect detailed project management data to proceed to the next level</t>
  </si>
  <si>
    <t>Define existing systems across the business, integrate where appropriate &amp; share institutionalised detailed project management data to proceed to the next level</t>
  </si>
  <si>
    <t>Integrate systems across your supply chain. Embed data management within &amp; without the business, measure internal systems performance of detailed project management to proceed to the next level</t>
  </si>
  <si>
    <t>Monitor integrated systems performance and make continuous improvements to detailed project management. Review and implement new technologies as appropriate to proceed to the next level</t>
  </si>
  <si>
    <t>Define systems and make visible within and across some departments. Collect resource calender data to proceed to the next level</t>
  </si>
  <si>
    <t>Integrate systems across your supply chain. Embed data management within &amp; without the business, measure internal systems performance of resource calenders to proceed to the next level</t>
  </si>
  <si>
    <t>Monitor integrated systems performance and make continuous improvements to resource calenders. Review and implement new technologies as appropriate to proceed to the next level</t>
  </si>
  <si>
    <t>Define systems and make visible within and across some departments. Collect internal &amp; external resources data to proceed to the next level</t>
  </si>
  <si>
    <t>Define existing systems across the business, integrate where appropriate &amp; share institutionalised internal &amp; external resource data to proceed to the next level</t>
  </si>
  <si>
    <t>Integrate systems across your supply chain. Embed data management within &amp; without the business, measure internal systems performance of internal &amp; external resources to proceed to the next level</t>
  </si>
  <si>
    <t>Monitor integrated systems performance and make continuous improvements to internal &amp; external resources. Review and implement new technologies as appropriate to proceed to the next level</t>
  </si>
  <si>
    <t>Define existing systems across the business, integrate where appropriate &amp; share institutionalised resource calenders data to proceed to the next level</t>
  </si>
  <si>
    <t>Define systems and make visible within and across some departments. Collect detailed external resource communication data to proceed to the next level</t>
  </si>
  <si>
    <t>Define systems and make visible within and across some departments. Collect reduce purchasing suppliers data to proceed to the next level</t>
  </si>
  <si>
    <t>Monitor integrated systems performance and make continuous improvements to manufacturing technology strategies. Review and implement new technologies as appropriate to proceed to the next level</t>
  </si>
  <si>
    <t>Define systems and make visible within and across some departments 2D visualisation tools to proceed to the next level</t>
  </si>
  <si>
    <t>Define existing systems across the business, integrate where appropriate &amp; share institutionalised 2D visualisation tools proceed to the next level</t>
  </si>
  <si>
    <t>Integrate systems across your suppliers. Embed data management within &amp; without the business, measure internal systems performance of 2D visualisation tools to proceed to the next level</t>
  </si>
  <si>
    <t>Monitor integrated systems performance and make continuous improvements to 2D visualisation tools. Review and implement new technologies as appropriate to proceed to the next level</t>
  </si>
  <si>
    <t>Define systems and make visible within and across some departments 3D visualisation tools to proceed to the next level</t>
  </si>
  <si>
    <t>Define existing systems across the business, integrate where appropriate &amp; share institutionalised 3D visualisation tools proceed to the next level</t>
  </si>
  <si>
    <t>Integrate systems across your suppliers. Embed data management within &amp; without the business, measure internal systems performance of 3D visualisation tools to proceed to the next level</t>
  </si>
  <si>
    <t>Monitor integrated systems performance and make continuous improvements to 3D visualisation tools. Review and implement new technologies as appropriate to proceed to the next level</t>
  </si>
  <si>
    <t>Define systems and make visible within and across some departments simulation and analysis tools to proceed to the next level</t>
  </si>
  <si>
    <t>Define existing systems across the business, integrate where appropriate &amp; share institutionalised simulation and analysis tools proceed to the next level</t>
  </si>
  <si>
    <t>Integrate systems across your suppliers. Embed data management within &amp; without the business, measure internal systems performance of simulation and analysis tools to proceed to the next level</t>
  </si>
  <si>
    <t>Monitor integrated systems performance and make continuous improvements to simulation and analysis tools. Review and implement new technologies as appropriate to proceed to the next level</t>
  </si>
  <si>
    <t>Define systems and make visible within and across some departments generation of prototypes to proceed to the next level</t>
  </si>
  <si>
    <t>Define existing systems across the business, integrate where appropriate &amp; share institutionalised generation of prototypes to proceed to the next level</t>
  </si>
  <si>
    <t>Integrate systems across your suppliers. Embed data management within &amp; without the business, measure internal systems performance of generation of prototypes to proceed to the next level</t>
  </si>
  <si>
    <t>Monitor integrated systems performance and make continuous improvements to generation of prototypes. Review and implement new technologies as appropriate to proceed to the next level</t>
  </si>
  <si>
    <t>Define systems and make visible within and across some departments. Collect load tracking data to proceed to the next level</t>
  </si>
  <si>
    <t>Define existing systems across the business, integrate where appropriate &amp; share institutionalised  load tracking data to proceed to the next level</t>
  </si>
  <si>
    <t>Monitor integrated systems performance and make continuous improvements to load tracking. Review and implement new technologies as appropriate to proceed to the next level</t>
  </si>
  <si>
    <t>Define systems and make visible within and across some departments. Collect internal job tracking data to proceed to the next level</t>
  </si>
  <si>
    <t>Define existing systems across the business, integrate where appropriate &amp; share institutionalised internal job data to proceed to the next level</t>
  </si>
  <si>
    <t>Training &amp; education</t>
  </si>
  <si>
    <t>IT/automation systems support</t>
  </si>
  <si>
    <t>Policy</t>
  </si>
  <si>
    <t>Communication</t>
  </si>
  <si>
    <t>Strategy</t>
  </si>
  <si>
    <t>Document Management</t>
  </si>
  <si>
    <t>Customer Relationship Management</t>
  </si>
  <si>
    <t>Enquiry Management</t>
  </si>
  <si>
    <t>Team integration</t>
  </si>
  <si>
    <t>Planning methodology</t>
  </si>
  <si>
    <t>Shop floor control</t>
  </si>
  <si>
    <t>Process control</t>
  </si>
  <si>
    <t xml:space="preserve">Simulations and Analysis. </t>
  </si>
  <si>
    <t>Generation of prototypes</t>
  </si>
  <si>
    <t>Contract requirement standards</t>
  </si>
  <si>
    <t>Inspection reporting &amp; corrective actions</t>
  </si>
  <si>
    <t>Integrated Logistics Support</t>
  </si>
  <si>
    <t>Improvement Teams</t>
  </si>
  <si>
    <t>2D design</t>
  </si>
  <si>
    <t>3D design</t>
  </si>
  <si>
    <t>Data Collection</t>
  </si>
  <si>
    <t>Enterprise Resource Planning (ERP)</t>
  </si>
  <si>
    <t>Materials Resource Planning (MRP)</t>
  </si>
  <si>
    <t xml:space="preserve">To what extent do you control issue and version of documents, track who has the document what was attached to it and when they were received. </t>
  </si>
  <si>
    <t>Empowerment</t>
  </si>
  <si>
    <t>Are plans detailed</t>
  </si>
  <si>
    <t>Resource allocation</t>
  </si>
  <si>
    <t>To what extent do you undertake conformance certification</t>
  </si>
  <si>
    <t>Measurement of supplier in quality</t>
  </si>
  <si>
    <t>Measurement customer out quality</t>
  </si>
  <si>
    <t>To what extent do you sell products on line</t>
  </si>
  <si>
    <t>To what extent do individual teams and employees understand their organisational roles and tasks</t>
  </si>
  <si>
    <t>Optimisation</t>
  </si>
  <si>
    <t>To what extent do you participate in open book calculations with customers</t>
  </si>
  <si>
    <t>To what extent do you participate in contract bidding</t>
  </si>
  <si>
    <t>To what extent are interactive product data browsers available to all members of the product development team?</t>
  </si>
  <si>
    <t>To what extent do you have visibility of load tracking</t>
  </si>
  <si>
    <t>Complete &amp; on time deliveries (COTD)</t>
  </si>
  <si>
    <t>Monitor integrated systems performance and make continuous improvements to online transaction processing. Review and implement new technologies as appropriate to proceed to the next level</t>
  </si>
  <si>
    <t>Define systems and make visible within and across some departments. Collect commercial order contracts data to proceed to the next level</t>
  </si>
  <si>
    <t>Define systems and make visible within and across some departments. Collect sales order enquiry data to proceed to the next level</t>
  </si>
  <si>
    <t>Define systems and make visible within and across some departments. Collect sales objectives data &amp; measure the success of sales targets to proceed to the next level</t>
  </si>
  <si>
    <t>Define systems and make visible within and across some departments. Collect online marketing data to proceed to the next level</t>
  </si>
  <si>
    <t>Define existing systems across the business, integrate where appropriate &amp; share institutionalised online marketing data to proceed to the next level</t>
  </si>
  <si>
    <t>Integrate systems across your suppliers. Embed data management within &amp; without the business, measure internal systems performance of online marketing to proceed to the next level</t>
  </si>
  <si>
    <t>Monitor integrated systems performance and make continuous improvements to online marketing. Review and implement new technologies as appropriate to proceed to the next level</t>
  </si>
  <si>
    <t>Define systems and make visible within and across some departments. Collect online selling data to proceed to the next level</t>
  </si>
  <si>
    <t>Define existing systems across the business, integrate where appropriate &amp; share institutionalised online selling data to proceed to the next level</t>
  </si>
  <si>
    <t>Integrate systems across your suppliers. Embed data management within &amp; without the business, measure internal systems performance of online selling to proceed to the next level</t>
  </si>
  <si>
    <t>Monitor integrated systems performance and make continuous improvements to online selling. Review and implement new technologies as appropriate to proceed to the next level</t>
  </si>
  <si>
    <t>Define systems and make visible within and across some departments. Collect customer needs &amp; expectations data to proceed to the next level</t>
  </si>
  <si>
    <t>Define existing systems across the business, integrate where appropriate &amp; share institutionalised needs &amp; expectations data of your customers to proceed to the next level</t>
  </si>
  <si>
    <t>Integrate needs &amp; expectations systems across your customers. Embed data management within &amp; without the business, measure internal systems performance to proceed to the next level</t>
  </si>
  <si>
    <t>Monitor integrated needs and expectation performance and make continuous improvements to your partners systems.Review and implement new technologies to proceed to the next level</t>
  </si>
  <si>
    <t>Define systems and make visible within and across some departments material planningdata to proceed to the next level</t>
  </si>
  <si>
    <t>Define existing systems across the business, integrate where appropriate &amp; share institutionalised material planning data proceed to the next level</t>
  </si>
  <si>
    <t>Integrate systems across your suppliers. Embed data management within &amp; without the business, measure internal systems performance of material planning to proceed to the next level</t>
  </si>
  <si>
    <t>Monitor integrated systems performance and make continuous improvements to material planning. Review and implement new technologies as appropriate to proceed to the next level</t>
  </si>
  <si>
    <t>Define systems and make visible within and across some departments. Collect manufacturing process job tracking data to proceed to the next level</t>
  </si>
  <si>
    <t>Workforce competencies are empowered and integrated. Performance is quantitively managed. Attention given to leading across boundaries and removing team barriers. Untapped potential exploited.</t>
  </si>
  <si>
    <t xml:space="preserve">Organisational vision and high level goals developing. Principles of of all five maturity levels embodied to create and realise the vision. Personnel, workgroups and organizational capability continuously aligned and improved. Performance is measured </t>
  </si>
  <si>
    <t xml:space="preserve">Project Management </t>
  </si>
  <si>
    <t>&amp; Planning</t>
  </si>
  <si>
    <t>Maturity Level</t>
  </si>
  <si>
    <t>MIN</t>
  </si>
  <si>
    <t>MAX</t>
  </si>
  <si>
    <t>min=max</t>
  </si>
  <si>
    <t>LO SCORE</t>
  </si>
  <si>
    <t>1,2,3?</t>
  </si>
  <si>
    <t>One off</t>
  </si>
  <si>
    <t>small batch</t>
  </si>
  <si>
    <t>large batch</t>
  </si>
  <si>
    <t>high volume</t>
  </si>
  <si>
    <t>continuous process</t>
  </si>
  <si>
    <t>Manufacture for Stock</t>
  </si>
  <si>
    <t>Manufacture to Order</t>
  </si>
  <si>
    <t>Design</t>
  </si>
  <si>
    <t>Logistics</t>
  </si>
  <si>
    <t>Buying</t>
  </si>
  <si>
    <t>Project Management</t>
  </si>
  <si>
    <t>Company Name</t>
  </si>
  <si>
    <t>Address</t>
  </si>
  <si>
    <t>Respondent name</t>
  </si>
  <si>
    <t>e-mail address</t>
  </si>
  <si>
    <t>Post Code</t>
  </si>
  <si>
    <t>Phone number</t>
  </si>
  <si>
    <t>No of company employees</t>
  </si>
  <si>
    <t>No of Group employees</t>
  </si>
  <si>
    <t>SIC Code</t>
  </si>
  <si>
    <t>Year company founded</t>
  </si>
  <si>
    <t>Company turnover (£M)</t>
  </si>
  <si>
    <t>Group turnover (£M)</t>
  </si>
  <si>
    <t>Relevant</t>
  </si>
  <si>
    <t>Define systems and make visible within and across some departments.Collect data from the supply chain to proceed to the next level</t>
  </si>
  <si>
    <t>Define existing systems across the business, integrate where appropriate &amp; share institutionalised data information across the supply chain to proceed to the next level</t>
  </si>
  <si>
    <t>Integrate systems across the business and across the whole supply chain. Embed data management within &amp; without the business, measure internal systems performance to proceed to the next level</t>
  </si>
  <si>
    <t>Define systems and make visible within and across some departments.Collect data from your sales and distribution channels to proceed to the next level</t>
  </si>
  <si>
    <t>Define existing systems across the business, integrate where appropriate &amp; share institutionalised data information from your sales and distribution channels to proceed to the next level</t>
  </si>
  <si>
    <t>Integrate systems across the business and across your sales and distribution channels. Embed data management within &amp; without the business, measure internal systems performance to proceed to the next level</t>
  </si>
  <si>
    <t>Monitor integrated systems performance and make continuous improvements across the whole supply chain. Review and implement new technologies as appropriate to proceed to the next level</t>
  </si>
  <si>
    <t>Monitor integrated systems performance and make continuous improvements across your sales and distribution channels. Review and implement new technologies as appropriate to proceed to the next level</t>
  </si>
  <si>
    <t>Define systems and make visible within and across some departments.Collect data from your demand business processes and systems to proceed to the next level</t>
  </si>
  <si>
    <t>Define existing systems across the business, integrate where appropriate &amp; share institutionalised data information across your demand business processes and systems to proceed to the next level</t>
  </si>
  <si>
    <t>Monitor integrated systems performance and make continuous improvements across your demand business processes and systems. Review and implement new technologies as appropriate to proceed to the next level</t>
  </si>
  <si>
    <t>Define systems and make visible within and across some departments.Collect data from your supply business processes and systems to proceed to the next level</t>
  </si>
  <si>
    <t>Define existing systems across the business, integrate where appropriate &amp; share institutionalised data information across your supply business processes and systems to proceed to the next level</t>
  </si>
  <si>
    <t>Integrate systems across your supply business processes and systems Embed data management within &amp; without the business, measure internal systems performance to proceed to the next level</t>
  </si>
  <si>
    <t>Integrate systems across your demand business processes and systems Embed data management within &amp; without the business, measure internal systems performance to proceed to the next level</t>
  </si>
  <si>
    <t>Monitor integrated systems performance and make continuous improvements across your supply business processes and systems. Review and implement new technologies as appropriate to proceed to the next level</t>
  </si>
  <si>
    <t>Integrate systems across your supply chain partners systems.Embed data management within &amp; without the business, measure internal systems to proceed to the next level</t>
  </si>
  <si>
    <t>Monitor integrated systems performance and make continuous improvements to your supply chain partners systems. Review and implement new technologies to proceed to the next level</t>
  </si>
  <si>
    <t>Define systems and make visible within and across some departments.Collect data from your suppliers to proceed to the next level</t>
  </si>
  <si>
    <t>Establish management performance measures</t>
  </si>
  <si>
    <t>Initiate management performance reviews</t>
  </si>
  <si>
    <t>Develop management training</t>
  </si>
  <si>
    <t>Link managemen appraisals to business needs</t>
  </si>
  <si>
    <t>Develop staff evaluation programme</t>
  </si>
  <si>
    <t>Develop staff training plan</t>
  </si>
  <si>
    <t>Set personal goals in line with business needs</t>
  </si>
  <si>
    <t>Embed staff appraisals</t>
  </si>
  <si>
    <t>Implement teamworking</t>
  </si>
  <si>
    <t>Recognise team working</t>
  </si>
  <si>
    <t>Measure impact of training</t>
  </si>
  <si>
    <t>Seek ways to empower staff</t>
  </si>
  <si>
    <t>Establish performance measures, and review management performance, develop training plan</t>
  </si>
  <si>
    <t>Establish appraisals for all staff, identify training needs, and effect training aligned to business goals</t>
  </si>
  <si>
    <t>Measure all staff performance, and impact of training. Implement teamworking wherever appropriate.</t>
  </si>
  <si>
    <t>Recognise team performance, critically deploy training aligned to business goals, and seek ways of empowerment</t>
  </si>
  <si>
    <t>Define existing systems across the business, integrate where appropriate &amp; share institutionalised supplier in quality data proceed to the next level</t>
  </si>
  <si>
    <t>Integrate systems across your suppliers. Embed data management within &amp; without the business, measure internal systems performance of supplier in quality to proceed to the next level</t>
  </si>
  <si>
    <t>Monitor integrated systems performance and make continuous improvements to supplier in quality. Review and implement new technologies as appropriate to proceed to the next level</t>
  </si>
  <si>
    <t>Define systems and make visible within and across some departments the customer (goods out) quality data to proceed to the next level</t>
  </si>
  <si>
    <t>Define existing systems across the business, integrate where appropriate &amp; share institutionalised customer (goods out) quality data proceed to the next level</t>
  </si>
  <si>
    <t>Integrate systems across your customers. Embed data management within &amp; without the business, measure internal systems performance of customer (goods out) quality to proceed to the next level</t>
  </si>
  <si>
    <t>Monitor integrated systems performance and make continuous improvements to customer (goods out) quality. Review and implement new technologies as appropriate to proceed to the next level</t>
  </si>
  <si>
    <t>Define systems and make visible within and across some departments the COTD level data to proceed to the next level</t>
  </si>
  <si>
    <t>Define existing systems across the business, integrate where appropriate &amp; share institutionalised COTD level data proceed to the next level</t>
  </si>
  <si>
    <t>Integrate systems across your customers. Embed data management within &amp; without the business, measure internal systems performance of customer COTD level to proceed to the next level</t>
  </si>
  <si>
    <t>Monitor integrated systems performance and make continuous improvements to customer COTD level. Review and implement new technologies as appropriate to proceed to the next level</t>
  </si>
  <si>
    <t>To what extent are the process requirements validated to determine whether the specifications meet the customer requirements</t>
  </si>
  <si>
    <t>To what extent does your company document and communicate the conventions, guidelines and procedures for the standards?</t>
  </si>
  <si>
    <t>To what extent do you undertake and document inspection reporting &amp; corrective actions</t>
  </si>
  <si>
    <t>Manufacture of product and/or tooling (RP)</t>
  </si>
  <si>
    <t>External design &amp; development</t>
  </si>
  <si>
    <t>To what extent do you track manufacturing costs against order value</t>
  </si>
  <si>
    <t xml:space="preserve">Collaborative tools </t>
  </si>
  <si>
    <t>To what extent is there a system to share best ideas, practices and solutions with other staff</t>
  </si>
  <si>
    <t xml:space="preserve">To what extent do you use tools to improve effectiveness and interaction at all levels in the organisation </t>
  </si>
  <si>
    <t xml:space="preserve">To what extent have you assessed and developed a plan against operational and strategic risk? </t>
  </si>
  <si>
    <t>To what extent have you implemented TQM within the organisational processes.</t>
  </si>
  <si>
    <t>Computer Integrated Manufacture (CIM)</t>
  </si>
  <si>
    <t>Total Quality Management (TQM)</t>
  </si>
  <si>
    <t>E-marketing</t>
  </si>
  <si>
    <t>Sales objectives</t>
  </si>
  <si>
    <t>To what extent do you market online (e-shots, websites, online directories etc)</t>
  </si>
  <si>
    <t>To what extent do you set sales objectives and measure the success of sales targets, conversion rates, leads etc</t>
  </si>
  <si>
    <t>To what extent do you fulfill individual, group and organisational training objectives</t>
  </si>
  <si>
    <t xml:space="preserve">To what extent are sales enquiries logged, responded to promptly and followed up after quotation </t>
  </si>
  <si>
    <t>To what extent do you have electronic links to your supply chain partners systems?</t>
  </si>
  <si>
    <t>To what extent are your demand business processes and systems integrated to your supply chain?</t>
  </si>
  <si>
    <t>To what extent are your supply business process and systems integrated to your supply chain?</t>
  </si>
  <si>
    <t>Sales &amp; Marketing</t>
  </si>
  <si>
    <t>Key Performance Indicators (KPIs)</t>
  </si>
  <si>
    <t>Real time system updates</t>
  </si>
  <si>
    <t>Monitoring &amp; control of budgets</t>
  </si>
  <si>
    <t>Scheduling &amp; tracking of project steps</t>
  </si>
  <si>
    <t>To what extent are business processes integrated between your sales and distribution channels?</t>
  </si>
  <si>
    <t xml:space="preserve">Performance  </t>
  </si>
  <si>
    <t>How do you manange the contractual relations between your supply chain partners?</t>
  </si>
  <si>
    <t>How do you benchmark your suppliers?</t>
  </si>
  <si>
    <r>
      <t xml:space="preserve">Which of the following functions are </t>
    </r>
    <r>
      <rPr>
        <b/>
        <sz val="10"/>
        <rFont val="Arial"/>
        <family val="2"/>
      </rPr>
      <t>NOT</t>
    </r>
    <r>
      <rPr>
        <sz val="10"/>
        <rFont val="Arial"/>
        <family val="0"/>
      </rPr>
      <t xml:space="preserve"> important to your business? Enter 1 in adjacent cell</t>
    </r>
  </si>
  <si>
    <t>Integrate systems across your supply chain. Embed data management within &amp; without the business, measure internal systems performance of real time system updates to proceed to the next level</t>
  </si>
  <si>
    <t>Monitor integrated systems performance and make continuous improvements to real time system updates. Review and implement new technologies as appropriate to proceed to the next level</t>
  </si>
  <si>
    <t>Define systems and make visible within and across some departments your warehouse &amp; contents data to proceed to the next level</t>
  </si>
  <si>
    <t>Define existing systems across the business, integrate where appropriate &amp; share institutionalised your warehouse &amp; contents data data to proceed to the next level</t>
  </si>
  <si>
    <t>Monitor integrated systems performance and make continuous improvements to your warehouse &amp; contents visibility. Review and implement new technologies as appropriate to proceed to the next level</t>
  </si>
  <si>
    <t>Integrate systems across your supply chain. Embed data management within &amp; without the business, measure internal systems performance of your warehouse &amp; contents to proceed to the next level</t>
  </si>
  <si>
    <t>Integrate systems across your supply chain. Embed data management within &amp; without the business, measure internal systems performance of online transaction processing to proceed to the next level</t>
  </si>
  <si>
    <t>Integrate systems across your supply chain. Embed data management within &amp; without the business, measure internal systems performance of the internal job tracking to proceed to the next level</t>
  </si>
  <si>
    <t>Integrate systems across your supply chain. Embed data management within &amp; without the business, measure internal systems performance of the load tracking to proceed to the next level</t>
  </si>
  <si>
    <t>Define systems and make visible within and across some departments total life cycle costing data to proceed to the next level</t>
  </si>
  <si>
    <t>To what extent is the current level of installation of your IT infrastructure?</t>
  </si>
  <si>
    <t>To what extent have you realised you monitor budget adherence.</t>
  </si>
  <si>
    <t>To what extent have you react to deviation from budget</t>
  </si>
  <si>
    <t>To what extent do you monitor performance over 3 years</t>
  </si>
  <si>
    <t>To what extent are actuals v budget v plan monitored</t>
  </si>
  <si>
    <t>To what extent do you use electronic information &amp; conferencing  tools?</t>
  </si>
  <si>
    <t>To what extent do you  undertake time management?</t>
  </si>
  <si>
    <t>To what extent do you monitor &amp; control the resource plan?</t>
  </si>
  <si>
    <t>To what extent do you monitor &amp; control the resource actuals?</t>
  </si>
  <si>
    <t>To what extent do you monitor &amp; control the budget?</t>
  </si>
  <si>
    <t>To what extent do you schedule, track and chart the steps in a project as it progresses?</t>
  </si>
  <si>
    <t>To what extent do you use project management software for outline planning?</t>
  </si>
  <si>
    <t>To what extent do you use project management software for detailed planning?</t>
  </si>
  <si>
    <t>To what extent do you share the resource calenders?</t>
  </si>
  <si>
    <t>To what extent do you link external and internal resources?</t>
  </si>
  <si>
    <t>To what extent do communicate electronically with external resources?</t>
  </si>
  <si>
    <t>To what extent do you pay invoices by BACS?</t>
  </si>
  <si>
    <t>To what level do you undertake internal job tracking?</t>
  </si>
  <si>
    <t>To what extent do you undertake total life cycle costing?</t>
  </si>
  <si>
    <t>To what extent do you use online transactions with government departments such as Customs &amp; Excise, Inspector of Taxes?</t>
  </si>
  <si>
    <t>To what extent is the design data and the data on components, both simple parts and units, available to appropriate individuals?</t>
  </si>
  <si>
    <t>To what extent do you control issue and version of documents, track who has the document what was attached to it and when they were received?</t>
  </si>
  <si>
    <t>To what extent do you communicate with suppliers?</t>
  </si>
  <si>
    <t>To what extent do you have visibility of the planning process?</t>
  </si>
  <si>
    <t>To what extent do you particpate in concurrent engineering?</t>
  </si>
  <si>
    <t>To what extent do you track manufacturing costs?</t>
  </si>
  <si>
    <t>To what extent are measures used to integrate product and processes?</t>
  </si>
  <si>
    <t>To what extent do you achieve the calculated output capacity of the constrained process?</t>
  </si>
  <si>
    <t>To what extent do you manage supply contracts?</t>
  </si>
  <si>
    <t>Monitor integrated systems performance and make continuous improvements from your suppliers support. Review and implement new technologies as appropriate  to proceed to the next level</t>
  </si>
  <si>
    <t>Integrate systems across your supply chain. Embed data management within &amp; without the business, measure internal systems performance of document control to proceed to the next level</t>
  </si>
  <si>
    <t>Define systems and make visible within and across some departments the design &amp; component data to proceed to the next level</t>
  </si>
  <si>
    <t>Define existing systems across the business, integrate where appropriate &amp; share institutionalised the design &amp; component data to proceed to the next level</t>
  </si>
  <si>
    <t>Integrate systems across your supply chain. Embed data management within &amp; without the business, measure internal systems performance of the design &amp; component data to proceed to the next level</t>
  </si>
  <si>
    <t>Monitor integrated systems performance and make continuous improvements to the design &amp; component data. Review and implement new technologies as appropriate to proceed to the next level</t>
  </si>
  <si>
    <t>Define systems and make visible within and across some departments interactive product browsers to proceed to the next level</t>
  </si>
  <si>
    <t>Define existing systems across the business, integrate where appropriate &amp; share institutionalised interactive product browsers to proceed to the next level</t>
  </si>
  <si>
    <t>Monitor integrated systems performance and make continuous improvements interactive product browsers. Review and implement new technologies as appropriate to proceed to the next level</t>
  </si>
  <si>
    <t>Integrate systems across your supply chain. Embed data management within &amp; without the business, measure internal systems performance of interactive product browsers data to proceed to the next level</t>
  </si>
  <si>
    <t>Define systems and make visible within and across some departments. Collect customer product needs &amp; expectations data to proceed to the next level</t>
  </si>
  <si>
    <t>Core capabilities internalized and practiced as a foundation for effective supervision &amp; management of others. Workforce practices are applied inconsistently, no team development</t>
  </si>
  <si>
    <t>Workforce and workgroup competencies are developing and are aligned to realise the goals and mission of the organization. Teams are trained continuously and are evaluated at regular intervals</t>
  </si>
  <si>
    <t xml:space="preserve">Interpersonal leadership. Managers take responsibility for developing, motivating, inspiring &amp; empowering  their people. No continuing training or monitoring of teams. </t>
  </si>
  <si>
    <t>Define systems and make visible within and across some departments purchasing from manufacturers data to proceed to the next level</t>
  </si>
  <si>
    <t>Define existing systems across the business, integrate where appropriate &amp; share institutionalised  purchasing from manufacturers data proceed to the next level</t>
  </si>
  <si>
    <t>Integrate systems across your suppliers. Embed data management within &amp; without the business, measure internal systems performance of  purchasing from manufacturers to proceed to the next level</t>
  </si>
  <si>
    <t>Monitor integrated systems performance and make continuous improvements to  purchasing from manufacturers. Review and implement new technologies as appropriate to proceed to the next level</t>
  </si>
  <si>
    <t>Monitor integrated systems performance and make continuous improvements to online purchasing. Review and implement new technologies as appropriate to proceed to the next level</t>
  </si>
  <si>
    <t>Integrate systems across your suppliers. Embed data management within &amp; without the business, measure internal systems performance of online purchasing to proceed to the next level</t>
  </si>
  <si>
    <t>Define existing systems across the business, integrate where appropriate &amp; share institutionalised online purchasing data to proceed to the next level</t>
  </si>
  <si>
    <t>Define systems and make visible within and across some departments. Collect online purchasing data to proceed to the next level</t>
  </si>
  <si>
    <t>Define existing systems across the business, integrate where appropriate &amp; share institutionalised status of design robustness data to proceed to the next level</t>
  </si>
  <si>
    <t>Integrate systems across your supply chain. Embed data management within &amp; without the business, measure internal systems performance of thestatus of design robustness to proceed to the next level</t>
  </si>
  <si>
    <t>Monitor integrated systems performance and make continuous improvements to the status of design robustness. Review and implement new technologies as appropriate to proceed to the next level</t>
  </si>
  <si>
    <t>Define systems and make visible within and across some departments planning perspectives data to proceed to the next level</t>
  </si>
  <si>
    <t>Define existing systems across the business, integrate where appropriate &amp; share institutionalised planning perspectives data to proceed to the next level</t>
  </si>
  <si>
    <t>Integrate systems across your supply chain. Embed data management within &amp; without the business, measure internal systems performance of planning perspectives to proceed to the next level</t>
  </si>
  <si>
    <t>Monitor integrated systems performance and make continuous improvements to planning perspectives. Review and implement new technologies as appropriate to proceed to the next level</t>
  </si>
  <si>
    <t>Define systems and make visible within and across some departments parts &amp; materials identification data to proceed to the next level</t>
  </si>
  <si>
    <t>Define existing systems across the business, integrate where appropriate &amp; share institutionalised parts &amp; materials identification data to proceed to the next level</t>
  </si>
  <si>
    <t>Define systems and make visible within and across some departments,  Document  mission implementation  via a  clear stakeholder strategy data  to proceed to the next level</t>
  </si>
  <si>
    <t>Define existing systems across the business, integrate where appropriate &amp; share institutionalised  mission implementation  via a  clear stakeholder strategy data to proceed to the next level</t>
  </si>
  <si>
    <t>Integrate systems across your supply chain. Embed data management within the business, measure mission implementation  via a  clear stakeholder strategy to proceed to the next level</t>
  </si>
  <si>
    <t>Monitor integrated systems performance and make continuous improvements to  mission implementation  via a  clear stakeholder strategy. Review and implement new technologies as appropriate to proceed to the next level</t>
  </si>
  <si>
    <t>Define systems and make visible within and across some departments, collect IT infrastrucure data and undertake IT health check to proceed to the next level</t>
  </si>
  <si>
    <t>Define existing systems across the business, integrate where appropriate &amp; share institutionalised IT Systems  data  to proceed to the next level</t>
  </si>
  <si>
    <t>Integrate systems across your supply chain. Embed data management within the business, measure internal systems performance of IT infrastructure to proceed to the next level</t>
  </si>
  <si>
    <t>Monitor integrated systems performance and make continuous improvements to  IT infrastructure. Review and implement new technologies as appropriate to proceed to the next level</t>
  </si>
  <si>
    <t>Monitor integrated systems performance and make continuous improvements to customer specification process validation. Review and implement new technologies as appropriate to proceed to the next level</t>
  </si>
  <si>
    <t>Define systems and make visible within and across some departments inspection reporting &amp; corrective actions data to proceed to the next level</t>
  </si>
  <si>
    <t>Define existing systems across the business, integrate where appropriate &amp; share institutionalised inspection reporting &amp; corrective actions data to proceed to the next level</t>
  </si>
  <si>
    <t>Integrate systems across your supply chain. Embed data management within &amp; without the business, measure internal systems performance of inspection reporting &amp; corrective actions to proceed to the next level</t>
  </si>
  <si>
    <t>Monitor integrated systems performance and make continuous improvements to inspection reporting &amp; corrective actions. Review and implement new technologies as appropriate to proceed to the next level</t>
  </si>
  <si>
    <t>Define systems and make visible within and across some departments conformance certification data to proceed to the next level</t>
  </si>
  <si>
    <t>Define existing systems across the business, integrate where appropriate &amp; share institutionalised conformance certification data to proceed to the next level</t>
  </si>
  <si>
    <t>Integrate systems across your supply chain. Embed data management within &amp; without the business, measure internal systems performance of conformance certification to proceed to the next level</t>
  </si>
  <si>
    <t>Monitor integrated systems performance and make continuous improvements to conformance certification. Review and implement new technologies as appropriate to proceed to the next level</t>
  </si>
  <si>
    <t>Define existing systems across the business, integrate where appropriate &amp; share institutionalised supplier quality agreements data to proceed to the next level</t>
  </si>
  <si>
    <t>Integrate systems across your supply chain. Embed data management within &amp; without the business, measure internal systems performance of supplier quality agreements to proceed to the next level</t>
  </si>
  <si>
    <t>Monitor integrated systems performance and make continuous improvements to supplier quality agreements. Review and implement new technologies as appropriate to proceed to the next level</t>
  </si>
  <si>
    <t>Define systems and make visible within and across some departments supplier quality agreement data to proceed to the next level</t>
  </si>
  <si>
    <t>Define systems and make visible within and across some departments the cost of non-quality data to proceed to the next level</t>
  </si>
  <si>
    <t>Define existing systems across the business, integrate where appropriate &amp; share institutionalised the cost of non-quality data to proceed to the next level</t>
  </si>
  <si>
    <t>Integrate systems across your supply chain. Embed data management within &amp; without the business, measure internal systems performance of the cost of non-quality to proceed to the next level</t>
  </si>
  <si>
    <t>Monitor integrated systems performance and make continuous improvements to the cost of non-quality. Review and implement new technologies as appropriate to proceed to the next level</t>
  </si>
  <si>
    <t>Define systems and make visible within and across some departments OEE data to proceed to the next level</t>
  </si>
  <si>
    <t>Define existing systems across the business, integrate where appropriate &amp; share institutionalised OEE data proceed to the next level</t>
  </si>
  <si>
    <t>Define systems and make visible within and across some departments,  Collect document control data to proceed to the next level</t>
  </si>
  <si>
    <t>Integrate systems across your supply chain. Embed data management within the business, measure internal systems performance of document control to proceed to the next level</t>
  </si>
  <si>
    <t>Define systems and make visible within and across some departments, Collect electronic information &amp; conferencing tools data to proceed to the next level</t>
  </si>
  <si>
    <t>Define existing systems across the business, integrate where appropriate &amp; share institutionalised electronic information &amp; conferencing tools to proceed to the next level</t>
  </si>
  <si>
    <t>Integrate systems across your supply chain. Embed data management within the business, measure internal systems performance of electronic information &amp; conferencing tools to proceed to the next level</t>
  </si>
  <si>
    <t>Monitor integrated systems performance and make continuous improvements to electronic information &amp; conferencing tools. Review and implement new technologies as appropriate to proceed to the next level</t>
  </si>
  <si>
    <t>Define systems and make visible within and across some departments. Collect electronic effectiveness and interaction tools data to proceed to the next level</t>
  </si>
  <si>
    <t>Define existing systems across the business, integrate where appropriate &amp; share institutionalised electronic effectiveness and interaction tools  to proceed to the next level</t>
  </si>
  <si>
    <t>Integrate systems across your supply chain. Embed data management within  the business, measure internal systems performance of electronic effectiveness and interaction tools  to proceed to the next level</t>
  </si>
  <si>
    <t>Monitor integrated systems performance and make continuous improvements to electronic effectiveness and interaction tools. Review and implement new technologies as appropriate to proceed to the next level</t>
  </si>
  <si>
    <t>Integrate systems across your supply chain. Embed data management within &amp; without the business, measure internal systems performance of OEE to proceed to the next level</t>
  </si>
  <si>
    <t>Monitor integrated systems performance and make continuous improvements to OEE. Review and implement new technologies as appropriate to proceed to the next level</t>
  </si>
  <si>
    <t>Integrate benchmarking systems across your suppliers. Embed data management within &amp; without the business, measure internal systems performance to proceed to the next level</t>
  </si>
  <si>
    <t>Integrate customer satisfaction systems across your suppliers. Embed data management within &amp; without the business, measure internal systems performance to proceed to the next level</t>
  </si>
  <si>
    <t>Define systems and make visible within and across some departments. Collect supplier customer satisfaction data to proceed to the next level</t>
  </si>
  <si>
    <t>Define systems and make visible within and across some departments. Collect supplier benchmarking data to proceed to the next level</t>
  </si>
  <si>
    <t>Define systems and make visible within and across some departments. Collect performance data of the supply chain to proceed to the next level</t>
  </si>
  <si>
    <t>Define systems and make visible within and across some departments the contractual relations between your supply chain partners to proceed to the next level</t>
  </si>
  <si>
    <t>Integrate systems across your suppliers. Embed data management within &amp; without the business, measure internal systems performance of the contractual relations between your supply chain partners to proceed to the next level</t>
  </si>
  <si>
    <t>Integrate systems across your suppliers. Embed data management within &amp; without the business, measure internal systems performance of commercial order contracts to proceed to the next level</t>
  </si>
  <si>
    <t>Define existing systems across the business, integrate where appropriate &amp; share institutionalised commercial order contracts proceed to the next level</t>
  </si>
  <si>
    <t>Define systems and make visible within and across some departments. Collect collaborative management tools data to proceed to the next level</t>
  </si>
  <si>
    <t>Define existing systems across the business, integrate where appropriate &amp; share institutionalised collaborative management tools data  to proceed to the next level</t>
  </si>
  <si>
    <t>Integrate systems across your supply chain. Embed data management within the business, measure internal systems performance of the collaborative management tools to proceed to the next level</t>
  </si>
  <si>
    <t>Monitor integrated systems performance and make continuous improvements to collaborative management tools. Review and implement new technologies as appropriate to proceed to the next level</t>
  </si>
  <si>
    <t>Define systems and make visible within and across some departments. Collect operational and strategic risk data to proceed to the next level</t>
  </si>
  <si>
    <t>Integrate systems across your supply chain. Embed data management within  the business, measure internal systems performance of the collaborative management tools to proceed to the next level</t>
  </si>
  <si>
    <t>Define systems and make visible within and across some departments, Collect performance measures (KPI) data to proceed to the next level</t>
  </si>
  <si>
    <t>Define existing systems across the business, integrate where appropriate &amp; share institutionalised performance measures (KPIs) data  to proceed to the next level</t>
  </si>
  <si>
    <t>Integrate systems across your supply chain. Embed data management within the business, measure internal systems performance of the performance measures (KPIs) to proceed to the next level</t>
  </si>
  <si>
    <t>Monitor integrated systems performance and make continuous improvements to performance measures (KPIs). Review and implement new technologies as appropriate to proceed to the next level</t>
  </si>
  <si>
    <t>Define systems and make visible within and across some departments, Collect Total Quality Mamagement (TQM) data to proceed to the next level</t>
  </si>
  <si>
    <t>Define existing systems across the business, integrate where appropriate &amp; share institutionalised performance of Total Quality Mamagement (TQM) data  to proceed to the next level</t>
  </si>
  <si>
    <t>Define existing systems across the business, integrate where appropriate &amp; share institutionalised customer satisfaction data of your suppliers to proceed to the next level</t>
  </si>
  <si>
    <t>Define existing systems across the business, integrate where appropriate &amp; share institutionalised benchmarking data of your suppliers to proceed to the next level</t>
  </si>
  <si>
    <t>Define existing systems across the business, integrate where appropriate &amp; share institutionalised contractual relations between your supply chain partners to proceed to the next level</t>
  </si>
  <si>
    <t>Define existing systems across the business, Integrate where appropriate &amp; share institutionalised performance data of the supply chain to proceed to the next level</t>
  </si>
  <si>
    <t>Define existing systems across the business, integrate where appropriate &amp; share institutionalised sales objectives and success of the sales targets to proceed to the next level</t>
  </si>
  <si>
    <t>Integrate systems across your suppliers. Embed data management within &amp; without the business, measure internal systems performance of sales functions to proceed to the next level</t>
  </si>
  <si>
    <t>Monitor integrated systems performance and make continuous improvements success of sales functions. Review and implement new technologies as appropriate to proceed to the next level</t>
  </si>
  <si>
    <t>Monitor integrated benchmarking systems performance and make continuous improvements to your partners systems.Review and implement new technologies to proceed to the next level</t>
  </si>
  <si>
    <t>Integrate systems across your suppliers. Embed data management within &amp; without the business, measure internal systems performance of contract bidding between your supply chain partners to proceed to the next level</t>
  </si>
  <si>
    <t>Monitor integrated systems performance and make continuous improvements to contract bidding between your supply chain partners.Review and implement new technologies to proceed to the next level</t>
  </si>
  <si>
    <t>Define existing systems across the business, integrate where appropriate &amp; share institutionalised contract bidding data to proceed to the next level</t>
  </si>
  <si>
    <t>Integrate systems across your supply chain. Embed data management within  the business, measure internal systems performance of Total Quality Mamagement (TQM) to proceed to the next level</t>
  </si>
  <si>
    <t>Monitor integrated systems performance and make continuous improvements to Total Quality Mamagement (TQM). Review and implement new technologies as appropriate to proceed to the next level</t>
  </si>
  <si>
    <t>Develop interpersonal leadership, take resonsibility for training &amp; developing  people. Define systems and make visible within and across some departments the teams and employees organisational roles and tasks  to proceed to the next level</t>
  </si>
  <si>
    <t>Develop workforce and workgroup competencies that are aligned to realise the goals and mission of the organisation. Train &amp; evaluate teams. Define existing systems across the business, integrate where appropriate  the teams and employees organisational roles and tasks  to proceed  to proceed to the next level</t>
  </si>
  <si>
    <t>Empower workforce competencies &amp; quantitivly manage performance. Lead across boundaries, remove team barriers, exploit untapped potential of the levels of  the teams and employees organisational roles and tasks  to proceed to the next level</t>
  </si>
  <si>
    <t>Develop vision and high level goals. Continuously align and improve workgroups and organisational capability and measure performance  the teams and employees organisational roles and tasks  to proceed to the next level</t>
  </si>
  <si>
    <t>Develop interpersonal leadership, take resonsibility for training &amp; developing  people. Define systems and make visible within and across some departments the levels of authority and responsibility coexistence  to proceed to the next level</t>
  </si>
  <si>
    <t>Develop workforce and workgroup competencies that are aligned to realise the goals and mission of the organisation. Train &amp; evaluate teams. Define existing systems across the business, integrate where appropriate the levels of authority and responsibility coexistence to proceed to the next level</t>
  </si>
  <si>
    <t>Define existing systems across the business, integrate where appropriate &amp; share institutionalised sales order enquiry data proceed to the next level</t>
  </si>
  <si>
    <t>Monitor integrated systems performance and make continuous improvements to your commercial order contracts. Review and implement new technologies to proceed to the next level</t>
  </si>
  <si>
    <t>Monitor integrated systems performance and make continuous improvements to your sales order enquiry process. Review and implement new technologies to proceed to the next level</t>
  </si>
  <si>
    <t>Integrate systems across your suppliers. Embed data management within &amp; without the business, measure internal systems performance of sales order enquiry process to proceed to the next level</t>
  </si>
  <si>
    <t>Define existing systems across the business, integrate where appropriate &amp; share institutionalised online transaction processing data proceed to the next level</t>
  </si>
  <si>
    <t>Define systems and make visible within and across some departments.Collect matching order, invoice and receipt data to proceed to the next level</t>
  </si>
  <si>
    <t>Define existing systems across the business, integrate where appropriate &amp; share matching order, invoice and receipt data proceed to the next level</t>
  </si>
  <si>
    <t>Integrate systems across your supply chain. Embed data management within &amp; without the business, measure internal systems performance of budget ahherence to proceed to the next level</t>
  </si>
  <si>
    <t>Monitor integrated systems performance and make continuous improvements to budget adherence. Review and implement new technologies as appropriate to proceed to the next level</t>
  </si>
  <si>
    <t>Define existing systems across the business, integrate where appropriate &amp; share budget aherence data proceed to the next level</t>
  </si>
  <si>
    <t>Define systems and make visible within and across some departments.Collect budget adherence data to proceed to the next level</t>
  </si>
  <si>
    <t>Define systems and make visible within and across some departments.Collect budget deviation data to proceed to the next level</t>
  </si>
  <si>
    <t>Empower workforce competencies &amp; quantitivly manage performance. Lead across boundaries, remove team barriers, exploit untapped potential of the levels of authority and responsibility coexistence to proceed to the next level</t>
  </si>
  <si>
    <t>Develop vision and high level goals. Continuously align and improve workgroups and organisational capability and measure performance of the levels of authority and responsibility coexistence to proceed to the next level</t>
  </si>
  <si>
    <t>Develop interpersonal leadership, take resonsibility for training &amp; developing  people. Define systems and make visible within and across some departments the levels of training &amp; skills education to proceed to the next level</t>
  </si>
  <si>
    <t>Develop workforce and workgroup competencies that are aligned to realise the goals and mission of the organisation. Train &amp; evaluate teams. Define existing systems across the business, integrate where appropriate the levels of of training &amp; skills education to proceed to the next level</t>
  </si>
  <si>
    <t>Empower workforce competencies &amp; quantitivly manage performance. Lead across boundaries, remove team barriers, exploit untapped potential of the levels of of training &amp; skills education to proceed to the next level</t>
  </si>
  <si>
    <t>Develop vision and high level goals. Continuously align and improve workgroups and organisational capability and measure performance of the levels of training &amp; skills education to proceed to the next level</t>
  </si>
  <si>
    <t>Develop interpersonal leadership, take resonsibility for training &amp; developing  people. Define systems and make visible within and across some departments the training needs to proceed to the next level</t>
  </si>
  <si>
    <t>Develop workforce and workgroup competencies that are aligned to realise the goals and mission of the organisation. Train &amp; evaluate teams. Define existing systems across the business, integrate where appropriate the training needs to proceed to the next level</t>
  </si>
  <si>
    <t>Integrate systems across your supply chain. Embed data management within &amp; without the business, measure internal systems performance of budget deviation to proceed to the next level</t>
  </si>
  <si>
    <t>Monitor integrated systems performance and make continuous improvements to budget deviation. Review and implement new technologies as appropriate to proceed to the next level</t>
  </si>
  <si>
    <t>Define systems and make visible within and across some departments.Collect invoice payment data to proceed to the next level</t>
  </si>
  <si>
    <t>Integrate systems across your supply chain. Embed data management within &amp; without the business, measure internal systems performance of invoice payment to proceed to the next level</t>
  </si>
  <si>
    <t>Define existing systems across the business, integrate where appropriate &amp; share invoice payment data proceed to the next level</t>
  </si>
  <si>
    <t>Monitor integrated systems performance and make continuous improvements to invoice payments. Review and implement new technologies as appropriate to proceed to the next level</t>
  </si>
  <si>
    <t>Monitor integrated systems performance and make continuous improvements to matching order, invoice and receipts. Review and implement new technologies as appropriate to proceed to the next level</t>
  </si>
  <si>
    <t>Define systems and make visible within and across some departments.Collect performance moitoring data to proceed to the next level</t>
  </si>
  <si>
    <t>Define existing systems across the business, integrate where appropriate &amp; share performance moitoring data to proceed to the next level</t>
  </si>
  <si>
    <t>Define existing systems across the business, integrate where appropriate &amp; share budget deviation data to proceed to the next level</t>
  </si>
  <si>
    <t>Integrate systems across your supply chain. Embed data management within &amp; without the business, measure internal systems performance of performance moitoring to proceed to the next level</t>
  </si>
  <si>
    <t>Monitor integrated systems performance and make continuous improvements to performance moitoring. Review and implement new technologies as appropriate to proceed to the next level</t>
  </si>
  <si>
    <t>Empower workforce competencies &amp; quantitivly manage performance. Lead across boundaries, remove team barriers, exploit untapped potential of the training needs to proceed to the next level</t>
  </si>
  <si>
    <t>Develop vision and high level goals. Continuously align and improve workgroups and organisational capability and measure performance of the levels of  training needs to proceed to the next level</t>
  </si>
  <si>
    <t>Develop interpersonal leadership, take resonsibility for training &amp; developing  people. Define systems and make visible within and across some departments the training objectives  to proceed to the next level</t>
  </si>
  <si>
    <t>Develop workforce and workgroup competencies that are aligned to realise the goals and mission of the organisation. Train &amp; evaluate teams. Define existing systems across the business, integrate where appropriate the training objectives to proceed  to the next level</t>
  </si>
  <si>
    <t>Empower workforce competencies &amp; quantitivly manage performance. Lead across boundaries, remove team barriers, exploit untapped potential of training objectives to proceed to the next level</t>
  </si>
  <si>
    <t>Develop vision and high level goals. Continuously align and improve workgroups and organisational capability and measure performance of the training objectives to proceed to the next level</t>
  </si>
  <si>
    <t>Develop interpersonal leadership, take resonsibility for training &amp; developing  people. Define systems and make visible within and across some departments the key systems support resource  to proceed to the next level</t>
  </si>
  <si>
    <t>Develop workforce and workgroup competencies that are aligned to realise the goals and mission of the organisation. Train &amp; evaluate teams. Define existing systems across the business, integrate where appropriate key systems support resource to proceed  to the next level</t>
  </si>
  <si>
    <t>Empower workforce competencies &amp; quantitivly manage performance. Lead across boundaries, remove team barriers, exploit untapped potential of key systems support resource to proceed to the next level</t>
  </si>
  <si>
    <t>Define systems and make visible within and across some departments.Collect actuals v budget v plan data to proceed to the next level</t>
  </si>
  <si>
    <t>Define existing systems across the business, integrate where appropriate &amp; share actuals v budget v plan data to proceed to the next level</t>
  </si>
  <si>
    <t>Integrate systems across your supply chain. Embed data management within &amp; without the business, measure internal systems performance of actuals v budget v plan to proceed to the next level</t>
  </si>
  <si>
    <t>Monitor integrated systems performance and make continuous improvements to actuals v budget v plan. Review and implement new technologies as appropriate to proceed to the next level</t>
  </si>
  <si>
    <t>Define systems and make visible within and across some departments.Collect manufacturing costs against order value data to proceed to the next level</t>
  </si>
  <si>
    <t>Define existing systems across the business, integrate where appropriate &amp; share manufacturing costs against order value data to proceed to the next level</t>
  </si>
  <si>
    <t>Integrate systems across your supply chain. Embed data management within &amp; without the business, measure internal systems performance of manufacturing costs against order value to proceed to the next level</t>
  </si>
  <si>
    <t>Monitor integrated systems performance and make continuous improvements to manufacturing costs against order value. Review and implement new technologies as appropriate to proceed to the next level</t>
  </si>
  <si>
    <t>Integrate systems across your supply chain. Embed data management within &amp; without the business, measure internal systems performance of resource planning to proceed to the next level</t>
  </si>
  <si>
    <t>Define systems and make visible within and across some departments. Collect resource planning data to proceed to the next level</t>
  </si>
  <si>
    <t>Define existing systems across the business, integrate where appropriate &amp; share institutionalised resource planning data to proceed to the next level</t>
  </si>
  <si>
    <t>Develop vision and high level goals. Continuously align and improve workgroups and organisational capability and measure performance of the key systems support resource to proceed to the next level</t>
  </si>
  <si>
    <t>Develop interpersonal leadership, take resonsibility for training &amp; developing  people. Define systems and make visible within and across some departments accessible information  to proceed to the next level</t>
  </si>
  <si>
    <t>Develop workforce and workgroup competencies that are aligned to realise the goals and mission of the organisation. Train &amp; evaluate teams. Define existing systems across the business, integrate where appropriate accessible information to proceed  to the next level</t>
  </si>
  <si>
    <t>Empower workforce competencies &amp; quantitivly manage performance. Lead across boundaries, remove team barriers, exploit untapped potential of accessible information to proceed to the next level</t>
  </si>
  <si>
    <t>Develop vision and high level goals. Continuously align and improve workgroups and organisational capability and measure performance of the accessible information to proceed to the next level</t>
  </si>
  <si>
    <t>Develop interpersonal leadership, take resonsibility for training &amp; developing  people. Define systems and make visible within and across some departments the continuous improvement teams to proceed to the next level</t>
  </si>
  <si>
    <t>Develop workforce and workgroup competencies that are aligned to realise the goals and mission of the organisation. Train &amp; evaluate teams. Define existing systems across the business, integrate where appropriate the continuous improvement teams to proceed  to the next level</t>
  </si>
  <si>
    <t>Empower workforce competencies &amp; quantitivly manage performance. Lead across boundaries, remove team barriers, exploit untapped potential of continuous improvement teams to proceed to the next level</t>
  </si>
  <si>
    <t>Develop vision and high level goals. Continuously align and improve workgroups and organisational capability and measure performance of the continuous improvement teams to proceed to the next level</t>
  </si>
  <si>
    <t>Monitor integrated systems performance and make continuous improvements to resource actuals. Review and implement new technologies as appropriate to proceed to the next level</t>
  </si>
  <si>
    <t>Define systems and make visible within and across some departments. Collect resource actuals data to proceed to the next level</t>
  </si>
  <si>
    <t>Define existing systems across the business, integrate where appropriate &amp; share institutionalised resource actuals data to proceed to the next level</t>
  </si>
  <si>
    <t>Integrate systems across your supply chain. Embed data management within &amp; without the business, measure internal systems performance of resource actuals to proceed to the next level</t>
  </si>
  <si>
    <t>Define existing systems across the business, integrate where appropriate &amp; share institutionalised budget control data to proceed to the next level</t>
  </si>
  <si>
    <t>Integrate systems across your supply chain. Embed data management within &amp; without the business, measure internal systems performance of budget control to proceed to the next level</t>
  </si>
  <si>
    <t>Monitor integrated systems performance and make continuous improvements to budget control. Review and implement new technologies as appropriate to proceed to the next level</t>
  </si>
  <si>
    <t>Define systems and make visible within and across some departments. Collect budget control data to proceed to the next level</t>
  </si>
  <si>
    <t>Develop interpersonal leadership, take resonsibility for training &amp; developing  people. Define systems and make visible within and across some departments knowledge sharing to proceed to the next level</t>
  </si>
  <si>
    <t>Develop workforce and workgroup competencies that are aligned to realise the goals and mission of the organisation. Train &amp; evaluate teams. Define existing systems across the business, integrate where appropriate knowledge sharing to proceed  to the next level</t>
  </si>
  <si>
    <t>Empower workforce competencies &amp; quantitivly manage performance. Lead across boundaries, remove team barriers, exploit untapped potential of knowledge sharing to proceed to the next level</t>
  </si>
  <si>
    <t>Develop vision and high level goals. Continuously align and improve workgroups and organisational capability and measure performance of knowledge sharing to proceed to the next level</t>
  </si>
  <si>
    <t>Develop interpersonal leadership, take resonsibility for training &amp; developing  people. Define systems and make visible within and across some departments the staff appraisals &amp; objectives  to proceed to the next level</t>
  </si>
  <si>
    <t>Develop workforce and workgroup competencies that are aligned to realise the goals and mission of the organisation. Train &amp; evaluate teams. Define existing systems across the business, integrate where appropriate staff appraisals &amp; objectives  to proceed  to the next level</t>
  </si>
  <si>
    <t>Empower workforce competencies &amp; quantitivly manage performance. Lead across boundaries, remove team barriers, exploit untapped potential of staff appraisals &amp; objectives to proceed to the next level</t>
  </si>
  <si>
    <t>Develop vision and high level goals. Continuously align and improve workgroups and organisational capability and measure performance of staff appraisals &amp; objectives to proceed to the next level</t>
  </si>
  <si>
    <t>Develop interpersonal leadership, take resonsibility for training &amp; developing  people. Define systems and make visible within and across some departments the development plans  to proceed to the next level</t>
  </si>
  <si>
    <t>Define systems and make visible within and across some departments. Collect time management data to proceed to the next level</t>
  </si>
  <si>
    <t>Define existing systems across the business, integrate where appropriate &amp; share institutionalised time management data to proceed to the next level</t>
  </si>
  <si>
    <t>Integrate systems across your supply chain. Embed data management within &amp; without the business, measure internal systems performance of time management to proceed to the next level</t>
  </si>
  <si>
    <t>Monitor integrated systems performance and make continuous improvements to time management. Review and implement new technologies as appropriate to proceed to the next level</t>
  </si>
  <si>
    <t>Define systems and make visible within and across some departments. Collect project steps, tracking &amp; scheduling data to proceed to the next level</t>
  </si>
  <si>
    <t>Define existing systems across the business, integrate where appropriate &amp; share institutionalised project steps, tracking &amp; scheduling data to proceed to the next level</t>
  </si>
  <si>
    <t>Integrate systems across your supply chain. Embed data management within &amp; without the business, measure internal systems performance of project steps, tracking &amp; scheduling to proceed to the next level</t>
  </si>
  <si>
    <t>Monitor integrated systems performance and make continuous improvements to project steps, tracking &amp; scheduling. Review and implement new technologies as appropriate to proceed to the next level</t>
  </si>
  <si>
    <t>Define systems and make visible within and across some departments. Collect outline project management data to proceed to the next level</t>
  </si>
  <si>
    <t>Define existing systems across the business, integrate where appropriate &amp; share institutionalised outline project management data to proceed to the next level</t>
  </si>
  <si>
    <t>Integrate systems across your supply chain. Embed data management within &amp; without the business, measure internal systems performance of outline project management to proceed to the next level</t>
  </si>
  <si>
    <t>Develop workforce and workgroup competencies that are aligned to realise the goals and mission of the organisation. Train &amp; evaluate teams. Define existing systems across the business, integrate where appropriate the development plans  to proceed  to the next level</t>
  </si>
  <si>
    <t>Empower workforce competencies &amp; quantitivly manage performance. Lead across boundaries, remove team barriers, exploit untapped potential of development plans  to proceed to the next level</t>
  </si>
  <si>
    <t>Develop vision and high level goals. Continuously align and improve workgroups and organisational capability and measure performance of development plans to proceed to the next level</t>
  </si>
  <si>
    <t>O</t>
  </si>
  <si>
    <t>Define existing systems across the business, integrate where appropriate &amp; share institutionalised external resource communication data to proceed to the next level</t>
  </si>
  <si>
    <t>Integrate systems across your supply chain. Embed data management within &amp; without the business, measure internal systems performance of external resource communication to proceed to the next level</t>
  </si>
  <si>
    <t>Monitor integrated systems performance and make continuous improvements to external resource communications. Review and implement new technologies as appropriate to proceed to the next level</t>
  </si>
  <si>
    <t>Integrate systems across your suppliers. Embed data management within &amp; without the business, measure internal systems performance of  the manufacturing costs to proceed to the next level</t>
  </si>
  <si>
    <t>Monitor integrated systems performance and make continuous improvements to manufacturing costs. Review and implement new technologies as appropriate to proceed to the next level</t>
  </si>
  <si>
    <t>Define systems and make visible within and across some departments. Collect product and processes data to proceed to the next level</t>
  </si>
  <si>
    <t>Define existing systems across the business, integrate where appropriate &amp; share institutionalised integrated product and processes data to proceed to the next level</t>
  </si>
  <si>
    <t>Integrate systems across your suppliers. Embed data management within &amp; without the business, measure internal systems performance of  the integrated product and processes to proceed to the next level</t>
  </si>
  <si>
    <t>Monitor integrated systems performance and make continuous improvements to the integrated product and processes. Review and implement new technologies as appropriate to proceed to the next level</t>
  </si>
  <si>
    <t>Define systems and make visible within and across some departments metrology tools data to proceed to the next level</t>
  </si>
  <si>
    <t>Define existing systems across the business, integrate where appropriate &amp; share institutionalised metrology tools data proceed to the next level</t>
  </si>
  <si>
    <t>Integrate systems across your suppliers. Embed data management within &amp; without the business, measure internal systems performance of metrology tools to proceed to the next level</t>
  </si>
  <si>
    <t>Monitor integrated systems performance and make continuous improvements to metrology tools. Review and implement new technologies as appropriate to proceed to the next level</t>
  </si>
  <si>
    <t>Define systems and make visible within and across some departments digital manufacturing data to proceed to the next level</t>
  </si>
  <si>
    <t>Define existing systems across the business, integrate where appropriate &amp; share institutionalised digital manufacturing data proceed to the next level</t>
  </si>
  <si>
    <t>Integrate systems across your suppliers. Embed data management within &amp; without the business, measure internal systems performance of digital manufacturing to proceed to the next level</t>
  </si>
  <si>
    <t>Monitor integrated systems performance and make continuous improvements to digital manufacturing. Review and implement new technologies as appropriate to proceed to the next level</t>
  </si>
  <si>
    <t>Define systems and make visible within and across some departments manufacturing technology strategies data to proceed to the next level</t>
  </si>
  <si>
    <t>Define existing systems across the business, integrate where appropriate &amp; share institutionalised manufacturing technology strategies data proceed to the next level</t>
  </si>
  <si>
    <t>Integrate systems across your suppliers. Embed data management within &amp; without the business, measure internal systems performance of manufacturing technology strategies to proceed to the next level</t>
  </si>
  <si>
    <t xml:space="preserve">Increase the extent that you participate in open book calculations with customers to proceed to the next level </t>
  </si>
  <si>
    <t>Repeatable</t>
  </si>
  <si>
    <t>Defined</t>
  </si>
  <si>
    <t>Managed</t>
  </si>
  <si>
    <t>Optimised</t>
  </si>
  <si>
    <t>Catagories</t>
  </si>
  <si>
    <t>Management &amp; Leadership</t>
  </si>
  <si>
    <t>Manufacturing</t>
  </si>
  <si>
    <t>Design &amp; Development</t>
  </si>
  <si>
    <t>Quality</t>
  </si>
  <si>
    <t>Finance</t>
  </si>
  <si>
    <t>Question #</t>
  </si>
  <si>
    <t>Question</t>
  </si>
  <si>
    <t>To what extent do you understand customer needs &amp; expectations</t>
  </si>
  <si>
    <t>To what extent do you use collaborative management tools ( electronic calendars, project management systems, workflow systems, knowledge management systems)</t>
  </si>
  <si>
    <t>To what extent is there a systematic improvement in delivery reliability?</t>
  </si>
  <si>
    <t>To what extent do you use internal performance indicators to create a picture of the customers' satisfaction level</t>
  </si>
  <si>
    <t>To what extent do you perform customer surveys, or other structured research to create an image of the level of customers' satisfaction?</t>
  </si>
  <si>
    <t>To what extent do you dispose of performance measures (KPIs) for all your key processes?</t>
  </si>
  <si>
    <t>To what extent do you does the organisation have a systematic and structured approach to make relevant information accesible for authorised personnel?</t>
  </si>
  <si>
    <t>To what extent does your organisation optimise the management of stocks</t>
  </si>
  <si>
    <t>To what extent do you use online transaction processing?</t>
  </si>
  <si>
    <t>To what extent do you know your suppliers e awareness</t>
  </si>
  <si>
    <t>To what extent do you automatically match order, invoice and receipt?</t>
  </si>
  <si>
    <t>Systems where they exist are ad hoc and disconnected. Effectiveness is patchy and due to a few individuals.</t>
  </si>
  <si>
    <t>Some systems exist and are defined. They are visible within the department, and across some other departments on an ad-hoc basis. Data is collected in appropriate areas routinely, and shared occasionally.</t>
  </si>
  <si>
    <t>Systems exist and are defined across the business and are integrated where appropriate. Data collection, analysis and reporting is institutionalised. Data sharing is the norm.</t>
  </si>
  <si>
    <t>Systems are integrated across the business, and across the supply chain. Data management is embedded within and without the business. System performance measures are internal.</t>
  </si>
  <si>
    <t>Integrated systems are monitored for performance measures across the supply chain, and continuous improvements made. New technologies are pro actively reviewed, and implemented as appropriate.</t>
  </si>
  <si>
    <t>Isolated</t>
  </si>
  <si>
    <t>Job tracking</t>
  </si>
  <si>
    <t>e procurement</t>
  </si>
  <si>
    <t>Purchasing &amp; Planning</t>
  </si>
  <si>
    <t>e payments</t>
  </si>
  <si>
    <t>Cost of quality.</t>
  </si>
  <si>
    <t>Process planning</t>
  </si>
  <si>
    <t>Customer satisfaction surveys</t>
  </si>
  <si>
    <t>Order, invoice and receipt matching</t>
  </si>
  <si>
    <t>Job costing</t>
  </si>
  <si>
    <t>Degree of integration</t>
  </si>
  <si>
    <t>Stock levels</t>
  </si>
  <si>
    <t>Stock accuracy</t>
  </si>
  <si>
    <t>Open book calculations</t>
  </si>
  <si>
    <t>Conformance certification</t>
  </si>
  <si>
    <t>Data exchange</t>
  </si>
  <si>
    <t>Realisation of budgets</t>
  </si>
  <si>
    <t>Risk management</t>
  </si>
  <si>
    <t>Application tools</t>
  </si>
  <si>
    <t>Component engineering, design process</t>
  </si>
  <si>
    <t>Results trends</t>
  </si>
  <si>
    <t>Visibility of warehouses &amp; contents</t>
  </si>
  <si>
    <t>Job costings</t>
  </si>
  <si>
    <t>Adoption of standards &amp; robust design principles</t>
  </si>
  <si>
    <t>Capacity constraints &amp; Utilisation</t>
  </si>
  <si>
    <t xml:space="preserve">Co-ordination with suppliers </t>
  </si>
  <si>
    <t>Utilisation of resource calendars</t>
  </si>
  <si>
    <t>Sales distribution channels</t>
  </si>
  <si>
    <t>Adoption of concurrent engineering</t>
  </si>
  <si>
    <t>Life cycle considerations</t>
  </si>
  <si>
    <t>Infrastucture</t>
  </si>
  <si>
    <t>Master data consistency - ie parts numbering</t>
  </si>
  <si>
    <t xml:space="preserve">Supplier Quality Agreements </t>
  </si>
  <si>
    <t xml:space="preserve">Suppliers and bought in materials per supplier </t>
  </si>
  <si>
    <t>Vendor &amp; customer relationships</t>
  </si>
  <si>
    <t>Key Attributes</t>
  </si>
  <si>
    <t>Are plans outline</t>
  </si>
  <si>
    <t>Internal resources</t>
  </si>
  <si>
    <t>External resources</t>
  </si>
  <si>
    <t>Load Tracking (Transport)</t>
  </si>
  <si>
    <t>e-selling</t>
  </si>
  <si>
    <t>Contract bidding</t>
  </si>
  <si>
    <t>Catalogue sales</t>
  </si>
  <si>
    <t>Contracts</t>
  </si>
  <si>
    <t>Supplier visibility</t>
  </si>
  <si>
    <t>Supplier performance measures</t>
  </si>
  <si>
    <t>People</t>
  </si>
  <si>
    <t>Maturity Levels and Characteristics Section 2</t>
  </si>
  <si>
    <t>Maturity Levels and Characteristics Section 1</t>
  </si>
  <si>
    <t>Define existing systems across the business, integrate where appropriate &amp; share institutionalised manufacturing process job tracking data to proceed to the next level</t>
  </si>
  <si>
    <t>Monitor integrated systems performance and make continuous improvements to manufacturing process job tracking. Review and implement new technologies as appropriate to proceed to the next level</t>
  </si>
  <si>
    <t>Integrate systems across your suppliers. Embed data management within &amp; without the business, measure internal systems performance of  the manufacturing process job tracking to proceed to the next level</t>
  </si>
  <si>
    <t>Define existing systems across the business, integrate where appropriate &amp; share institutionalised resource planning data proceed to the next level</t>
  </si>
  <si>
    <t>Integrate systems across your suppliers. Embed data management within &amp; without the business, measure internal systems performance of resource planning to proceed to the next level</t>
  </si>
  <si>
    <t>Monitor integrated systems performance and make continuous improvements to resource planning. Review and implement new technologies as appropriate to proceed to the next level</t>
  </si>
  <si>
    <t>Define systems and make visible within and across some departments resource planning data to proceed to the next level</t>
  </si>
  <si>
    <t>Define systems and make visible within and across some departments. Collect supply contract data to proceed to the next level</t>
  </si>
  <si>
    <t>Define systems and make visible within and across some departments. Collect contract bidding data to proceed to the next level</t>
  </si>
  <si>
    <t>Define existing systems across the business, integrate where appropriate &amp; share institutionalised supply contract data to proceed to the next level</t>
  </si>
  <si>
    <t>Integrate systems across your suppliers. Embed data management within &amp; without the business, measure internal systems performance of supply contract between your supply chain partners to proceed to the next level</t>
  </si>
  <si>
    <t>Monitor integrated systems performance and make continuous improvements to supply contract between your partners. Review and implement new technologies to proceed to the next level</t>
  </si>
  <si>
    <t>Define systems and make visible within and across some departments planning data to proceed to the next level</t>
  </si>
  <si>
    <t>Define existing systems across the business, integrate where appropriate &amp; share institutionalised planning data proceed to the next level</t>
  </si>
  <si>
    <t>Integrate systems across your suppliers. Embed data management within &amp; without the business, measure internal systems performance of planning to proceed to the next level</t>
  </si>
  <si>
    <t>Monitor integrated systems performance and make continuous improvements to planning. Review and implement new technologies as appropriate to proceed to the next level</t>
  </si>
  <si>
    <t>Define systems and make visible within and across some departments document control data to proceed to the next level</t>
  </si>
  <si>
    <t>Define existing systems across the business, integrate where appropriate &amp; share institutionalised document control data proceed to the next level</t>
  </si>
  <si>
    <t>Integrate systems across your suppliers. Embed data management within &amp; without the business, measure internal systems performance of document control to proceed to the next level</t>
  </si>
  <si>
    <t>Monitor integrated systems performance and make continuous improvements to document control. Review and implement new technologies as appropriate to proceed to the next level</t>
  </si>
  <si>
    <t>Define systems and make visible within and across some departments. Collect concurrent engineering data to proceed to the next level</t>
  </si>
  <si>
    <t>Define existing systems across the business, integrate where appropriate &amp; share institutionalised concurrent engineering data to proceed to the next level</t>
  </si>
  <si>
    <t>Integrate systems across your suppliers. Embed data management within &amp; without the business, measure internal systems performance of  the concurrent engineering to proceed to the next level</t>
  </si>
  <si>
    <t>Monitor integrated systems performance and make continuous improvements to concurrent engineering. Review and implement new technologies as appropriate to proceed to the next level</t>
  </si>
  <si>
    <t>Define systems and make visible within and across some departments. Collect process control data to proceed to the next level</t>
  </si>
  <si>
    <t>Define existing systems across the business, integrate where appropriate &amp; share institutionalised process control data to proceed to the next level</t>
  </si>
  <si>
    <t>Integrate systems across your suppliers. Embed data management within &amp; without the business, measure internal systems performance of  the process control to proceed to the next level</t>
  </si>
  <si>
    <t>Monitor integrated systems performance and make continuous improvements to process control. Review and implement new technologies as appropriate to proceed to the next level</t>
  </si>
  <si>
    <t>Define systems and make visible within and across some departments. Collect manufacturing costs data to proceed to the next level</t>
  </si>
  <si>
    <t>Define existing systems across the business, integrate where appropriate &amp; share institutionalised manufacturing costsdata to proceed to the next level</t>
  </si>
  <si>
    <t>F</t>
  </si>
  <si>
    <t>G</t>
  </si>
  <si>
    <t>H</t>
  </si>
  <si>
    <t>I</t>
  </si>
  <si>
    <t>J</t>
  </si>
  <si>
    <t>K</t>
  </si>
  <si>
    <t>L</t>
  </si>
  <si>
    <t xml:space="preserve"> </t>
  </si>
  <si>
    <t>Score</t>
  </si>
  <si>
    <t>M</t>
  </si>
  <si>
    <t>N</t>
  </si>
  <si>
    <t>Action</t>
  </si>
  <si>
    <t>Benchmark</t>
  </si>
  <si>
    <t>Identify and map all business processes, and eliminate nva processes</t>
  </si>
  <si>
    <t>Map all business processes, and eliminate replication</t>
  </si>
  <si>
    <t>Initiate process audits to ensure replication and waste is minimised</t>
  </si>
  <si>
    <t>Carry out systems audit and challenge if the can be improved or eliminated</t>
  </si>
  <si>
    <t>Identify and map all business processes</t>
  </si>
  <si>
    <t>Eliminate unnecessary activities</t>
  </si>
  <si>
    <t>Publish main processes</t>
  </si>
  <si>
    <t>Map all processes</t>
  </si>
  <si>
    <t>Identify areas to join up processes</t>
  </si>
  <si>
    <t>Involve all team members to promote joined up processes</t>
  </si>
  <si>
    <t>Map and publish all processes</t>
  </si>
  <si>
    <t>Agree service levels for all processes</t>
  </si>
  <si>
    <t>Measure service level performance</t>
  </si>
  <si>
    <t>Map all processes, and show other process connections</t>
  </si>
  <si>
    <t>Measure and publish process service levels</t>
  </si>
  <si>
    <t>Identify lowest service level performances and improve</t>
  </si>
  <si>
    <t>Identify, define and publish major systems</t>
  </si>
  <si>
    <t>Identify all systems, define and publish. Establish and publish measures</t>
  </si>
  <si>
    <t>Review all systems, audit their performance, and challenge for improvements</t>
  </si>
  <si>
    <t>Review all systems, audit their performance</t>
  </si>
  <si>
    <t>Audit all systems</t>
  </si>
  <si>
    <t>Monitor performances against agreed minimum performance levels</t>
  </si>
  <si>
    <t>Publish performances, and challenge for best practise</t>
  </si>
  <si>
    <t>Involve all team members to promote joined up systems</t>
  </si>
  <si>
    <t>Map all current systems</t>
  </si>
  <si>
    <t>Agree performance measures, and publish</t>
  </si>
  <si>
    <t>Publish main systems</t>
  </si>
  <si>
    <t>Rationalise all existing systems</t>
  </si>
  <si>
    <t>Identify and define all systems</t>
  </si>
  <si>
    <t>Integrate systems where appropriate &amp; share institutionalised data information from your supply chain partners systems to proceed to the next level</t>
  </si>
  <si>
    <t>Integrate systems where appropriate &amp; share institutionalised data information from your suppliers to proceed to the next level</t>
  </si>
  <si>
    <t>Integrate systems across your suppliers. Embed data management within &amp; without the business, measure internal systems performance to proceed to the next level</t>
  </si>
  <si>
    <t>Define systems and &amp; collect data from your supply chain partners to proceed to the next level</t>
  </si>
  <si>
    <t>Monitor integrated systems performance and make continuous improvements across your suppliers systems. Review and implement new technologies as appropriate  to proceed to the next level</t>
  </si>
  <si>
    <t>Integrate systems across your suppliers. Embed data management within &amp; without the business, measure internal systems performance of the supply chain to proceed to the next level</t>
  </si>
  <si>
    <t>Monitor integrated benchmarking systems performance and make continuous improvements to your partners systems to proceed to the next level</t>
  </si>
  <si>
    <t>Integrate systems across the supply chain. Embed data management within &amp; without the business, measure internal systems performance of online transaction processing to proceed to the next level</t>
  </si>
  <si>
    <t>Define systems and make visible within and across some departments. Collect online transaction processing data to proceed to the next level</t>
  </si>
  <si>
    <t>Define systems and make visible within and across some departments. Collect supplier e-awareness data to proceed to the next level</t>
  </si>
  <si>
    <t>Define existing systems across the business, integrate where appropriate &amp; share institutionalised supplier e-awareness data proceed to the next level</t>
  </si>
  <si>
    <t>Integrate systems across the supply chain. Embed data management within &amp; without the business, measure internal systems performance of supplier e-awareness to proceed to the next level</t>
  </si>
  <si>
    <t>Monitor integrated systems performance and make continuous improvements supplier e-awareness. Review and implement new technologies as appropriate to proceed to the next level</t>
  </si>
  <si>
    <t>Define systems and make visible within and across some departments Collect the standards data to proceed to the next level</t>
  </si>
  <si>
    <t>Define existing systems across the business, integrate where appropriate &amp; share institutionalised standards data to proceed to the next level</t>
  </si>
  <si>
    <t>Integrate systems across your suppliers. Embed data management within &amp; without the business, measure internal systems performance of standards to proceed to the next level</t>
  </si>
  <si>
    <t>Monitor integrated systems performance and make continuous improvements to standards. Review and implement new technologies as appropriate to proceed to the next level</t>
  </si>
  <si>
    <t>Define systems and make visible within and across some departments.Collect online transaction processing data to proceed to the next level</t>
  </si>
  <si>
    <t>Integrate systems across your supply chain. Embed data management within &amp; without the business, measure internal systems performance of matching order, invoice and receipt to proceed to the next level</t>
  </si>
  <si>
    <t>Monitor integrated systems performance and make continuous improvements to internal job tracking. Review and implement new technologies as appropriate to proceed to the next level</t>
  </si>
  <si>
    <t>Define systems and make visible within and across some departments the supplier in quality data to proceed to the next level</t>
  </si>
  <si>
    <t>Fax number</t>
  </si>
  <si>
    <t>Enterprise Integration</t>
  </si>
  <si>
    <t>CAD</t>
  </si>
  <si>
    <t>Material/Resource</t>
  </si>
  <si>
    <t>Accounts</t>
  </si>
  <si>
    <t>Project Planning</t>
  </si>
  <si>
    <t xml:space="preserve">Other 1 </t>
  </si>
  <si>
    <t>Other 2</t>
  </si>
  <si>
    <t>FUNCTION</t>
  </si>
  <si>
    <t>Application and Version</t>
  </si>
  <si>
    <t>Number of Seats</t>
  </si>
  <si>
    <t>What application tools are utilised in the following functions:</t>
  </si>
  <si>
    <t>web site address</t>
  </si>
  <si>
    <t>Define systems and make visible within and across some departments stock optimisation management data to proceed to the next level</t>
  </si>
  <si>
    <t>Integrate systems across your customers. Embed data management within &amp; without the business, measure internal systems performance of customer stock optimisation management to proceed to the next level</t>
  </si>
  <si>
    <t>Define systems and make visible within and across some departments stock accuracy data to proceed to the next level</t>
  </si>
  <si>
    <t>Monitor integrated systems performance and make continuous improvements to stock optimisation. Review and implement new technologies as appropriate to proceed to the next level</t>
  </si>
  <si>
    <t>Monitor integrated systems performance and make continuous improvements to stock accuracy. Review and implement new technologies as appropriate to proceed to the next level</t>
  </si>
  <si>
    <t xml:space="preserve">What is your current COTD level ( 1 = 0-20%, 2 = 21-40% etc)  </t>
  </si>
  <si>
    <t>Batch system updates</t>
  </si>
  <si>
    <t>To what extent do you undertake real system updates</t>
  </si>
  <si>
    <t>To what extent do you undertake batch system updates</t>
  </si>
  <si>
    <t>To what extent does your organisation control the accuracy of stocks</t>
  </si>
  <si>
    <t>To what extent are the warehouses and their contents visible</t>
  </si>
  <si>
    <t>To what extent is there active involvement of staff in continuous improvement teams</t>
  </si>
  <si>
    <t xml:space="preserve">To what extent do you support individual employees development plans </t>
  </si>
  <si>
    <t>To what extent do levels of authority and responsibility coexist within the organisation</t>
  </si>
  <si>
    <t>To what extent do you provide ongoing effectiveness training skills &amp; education for individuals &amp; teams (Average days per employee, 1 = 2 days, 2 = 4 days etc)</t>
  </si>
  <si>
    <t>To what extent has the organisation provided the necessary tools and personnel resource for key systems</t>
  </si>
  <si>
    <t>To what extent do you calculate the cost of non-quality?</t>
  </si>
  <si>
    <t>Standards</t>
  </si>
  <si>
    <t>Validation</t>
  </si>
  <si>
    <t>Project Management &amp; Planning</t>
  </si>
  <si>
    <t>To what extent do you measure the performance of the supply chain?</t>
  </si>
  <si>
    <t>To what extent do you have visibilty of suppliers?</t>
  </si>
  <si>
    <t>To what extent is there integration across the whole supply chain?</t>
  </si>
  <si>
    <t>To what extent does the organisation support its strategy with policies, plans objectives, targets and processes?</t>
  </si>
  <si>
    <t>To what extent does the organisation implement its mission via a clear stakeholder strategy?</t>
  </si>
  <si>
    <t>Integrate systems across your supply chain. Embed data management within &amp; without the business, measure internal systems performance of stock accuracy to proceed to the next level</t>
  </si>
  <si>
    <t>Define existing systems across the business, integrate where appropriate &amp; share institutionalised document control data to proceed to the next level</t>
  </si>
  <si>
    <t>Define existing systems across the business, integrate where appropriate &amp; share institutionalised stock accuracy data to proceed to the next level</t>
  </si>
  <si>
    <t>Define existing systems across the business, integrate where appropriate &amp; share institutionalised stock optimisation management data to proceed to the next level</t>
  </si>
  <si>
    <t>Define systems and make visible within and across some departments batch system update data to proceed to the next level</t>
  </si>
  <si>
    <t>Define existing systems across the business, integrate where appropriate &amp; share institutionalised batch system update data to proceed to the next level</t>
  </si>
  <si>
    <t>Integrate systems across your supply chain. Embed data management within &amp; without the business, measure internal systems performance of batch system updates to proceed to the next level</t>
  </si>
  <si>
    <t>Monitor integrated systems performance and make continuous improvements to batch system updates. Review and implement new technologies as appropriate to proceed to the next level</t>
  </si>
  <si>
    <t>Define systems and make visible within and across some departments real time system update data to proceed to the next level</t>
  </si>
  <si>
    <t>Define existing systems across the business, integrate where appropriate &amp; share institutionalised real time system update data to proceed to the next level</t>
  </si>
  <si>
    <t>Qualified Mat Level</t>
  </si>
  <si>
    <t>To what extent do you control issue and version of documents, track who has the document what was attached to it and when they were received.?</t>
  </si>
  <si>
    <t>At what level do you sell from catalogues</t>
  </si>
  <si>
    <t>To what extent do manage commercial  order contracts.</t>
  </si>
  <si>
    <t>Job Tracking</t>
  </si>
  <si>
    <t>What proportion  of purchasing is from manufacturers? ( 1 = 0-20%, 2 = 21-40% etc)</t>
  </si>
  <si>
    <t>What proportion of purchasing is from SME's? ( 1 = 0-20%, 2 = 21-40% etc)</t>
  </si>
  <si>
    <t>To what extent do you purchase from catalogues, stock items?</t>
  </si>
  <si>
    <t>To what extent do you have visibility of the manufacturing process through job tracking?</t>
  </si>
  <si>
    <t>To what extent do you use 2D visualisation tools?</t>
  </si>
  <si>
    <t>To what extent do you use 3D visualisation tools?</t>
  </si>
  <si>
    <t>To what extent are simulation and analysis tools used in the design process?</t>
  </si>
  <si>
    <t>To what extent do you generate prototypes?</t>
  </si>
  <si>
    <t>To what extent do you review the status of design robustness?</t>
  </si>
  <si>
    <t>To what extent does the company convert customer needs to the definitions, specifications and designs of the product?</t>
  </si>
  <si>
    <t xml:space="preserve">To what extent during the development process does your company include planning perspectives as part of that process? </t>
  </si>
  <si>
    <t>To what extent is do you uniquely number and identify all drawing, materials, parts and assemblies?</t>
  </si>
  <si>
    <t>To what extent do you digitally manufacture product &amp; tooling?</t>
  </si>
  <si>
    <t>To what extent do you utilise external design &amp; development resources?</t>
  </si>
  <si>
    <t>To what extent do you use digital manufacturing?</t>
  </si>
  <si>
    <t>To what extent do you develop manufacturing technology strategies?</t>
  </si>
  <si>
    <t>To what extent do upstream supply chain companies provide support to your company?</t>
  </si>
  <si>
    <t>Supply Network Management</t>
  </si>
  <si>
    <t>To what extent do you collect and share quality data</t>
  </si>
  <si>
    <t>Overall Equipment Effectiveness (OEE)</t>
  </si>
  <si>
    <t>To what extent do you manage supplier quality agreements?</t>
  </si>
  <si>
    <t>To what extent do you measure and react to supplier, goods in quality (goods In)</t>
  </si>
  <si>
    <t>To what extent do you measure and react to customer out quality (goods out)</t>
  </si>
  <si>
    <t>To what level do you pay invoices within the contracted policy period</t>
  </si>
  <si>
    <t>To what extent do you use resource planning?</t>
  </si>
  <si>
    <t>To what extent do you use material planning?</t>
  </si>
  <si>
    <t>Define existing systems across the business, integrate where appropriate &amp; share institutionalised total life cycle costing data proceed to the next level</t>
  </si>
  <si>
    <t>Integrate systems across your supply chain. Embed data management within &amp; without the business, measure internal systems performance of total life cycle costing to proceed to the next level</t>
  </si>
  <si>
    <t>Monitor integrated systems performance and make continuous improvements to total life cycle costing. Review and implement new technologies as appropriate to proceed to the next level</t>
  </si>
  <si>
    <t>Integrate systems across your supply chain. Embed data management within &amp; without the business, measure internal systems performance of the manufacturing process job tracking to proceed to the next level</t>
  </si>
  <si>
    <t>Define systems and make visible within and across some departments. Collect output capacity data to proceed to the next level</t>
  </si>
  <si>
    <t>Define existing systems across the business, integrate where appropriate &amp; share institutionalised output capacity data data to proceed to the next level</t>
  </si>
  <si>
    <t>Integrate systems across your supply chain. Embed data management within &amp; without the business, measure internal systems performance of output capacity data to proceed to the next level</t>
  </si>
  <si>
    <t>Monitor integrated systems performance and make continuous improvements to output capacity. Review and implement new technologies to proceed to the next level</t>
  </si>
  <si>
    <t>Integrate systems where appropriate &amp; share institutionalised data information &amp; support from your suppliers to proceed to the next level</t>
  </si>
  <si>
    <t>Define systems and make visible within and across some departments.Receive data &amp; support from your suppliers to proceed to the next level</t>
  </si>
  <si>
    <t>Monitor integrated systems performance and make continuous improvements to your contractual relations. Review and implement new technologies to proceed to the next level</t>
  </si>
  <si>
    <t>Monitor integrated systems performance and make continuous improvements for your customers product needs &amp; expectations.Review and implement new technologies to proceed to the next level</t>
  </si>
  <si>
    <t>Define existing systems across the business, integrate where appropriate &amp; share institutionalised customer product needs &amp; expectations data to proceed to the next level</t>
  </si>
  <si>
    <t>Integrate systems across your customer supply chain. Embed data management within &amp; without the business, measure internal systems performance of customer product needs &amp; expectations to proceed to the next level</t>
  </si>
  <si>
    <t>Integrate systems across your supply chain. Embed data management within &amp; without the business, measure internal systems performance of digital manufacture of product &amp; tooling to proceed to the next level</t>
  </si>
  <si>
    <t>Monitor integrated systems performance and make continuous improvements to the digital manufacture of product &amp; tooling. Review and implement new technologies as appropriate to proceed to the next level</t>
  </si>
  <si>
    <t>Define systems and make visible within and across some departments the status of design robustness data to proceed to the next level</t>
  </si>
  <si>
    <t>To what extent do you analyse the training needs of individuals &amp; groups within the organisation?</t>
  </si>
  <si>
    <t>To what extent do you carry out staff appraisals to set and measure individual's objectives</t>
  </si>
  <si>
    <t>Continuous Professional Development (CPD)</t>
  </si>
  <si>
    <t>Shared environments - Security &amp; Trust</t>
  </si>
  <si>
    <t>Staff Appraisal</t>
  </si>
  <si>
    <t>IT Infrastructure</t>
  </si>
  <si>
    <t>To what extent is the process controlled to meet the specifications?</t>
  </si>
  <si>
    <t>Quality/Inspection</t>
  </si>
  <si>
    <t>To what extent do you use metrology tools.</t>
  </si>
  <si>
    <t xml:space="preserve">What is your OEE level of the constrained process ( 1 = 0-40%, 2 = 40-60%, 3 = 60-80%, 4 = 80-90%, 5 = &gt;90%)  </t>
  </si>
  <si>
    <t>Maturity Levels and Characteristics Sections 3 to 11</t>
  </si>
  <si>
    <t>Maturity Levels and Characteristics Sections 1 and 2</t>
  </si>
  <si>
    <t>Initial</t>
  </si>
  <si>
    <t>Predictable</t>
  </si>
  <si>
    <t>Optimizing</t>
  </si>
  <si>
    <t>To what extent has the organisation put systems in place to capture the knowledge &amp; skills of key personnnel</t>
  </si>
  <si>
    <t>To what extent does the organisation have a systematic and structured approach to make relevant information accessible for authorised personnel?</t>
  </si>
  <si>
    <t>Monitor integrated systems performance and make continuous improvements to reduce purchasing suppliers. Review and implement new technologies as appropriate to proceed to the next level</t>
  </si>
  <si>
    <t>Integrate systems across your suppliers. Embed data management within &amp; without the business, measure internal systems performance of  reduce purchasing suppliers to proceed to the next level</t>
  </si>
  <si>
    <t>Define existing systems across the business, integrate where appropriate &amp; share institutionalised reduce purchasing suppliers data to proceed to the next level</t>
  </si>
  <si>
    <t>Define systems and make visible within and across some departments Collect utilisation of design &amp; development resource data to proceed to the next level</t>
  </si>
  <si>
    <t>Define existing systems across the business, integrate where appropriate &amp; share institutionalised utilisation of design &amp; development resource data to proceed to the next level</t>
  </si>
  <si>
    <t>Integrate systems across your supply chain. Embed data management within &amp; without the business, measure internal systems performance of utilisation of design &amp; development resource to proceed to the next level</t>
  </si>
  <si>
    <t>Monitor integrated systems performance and make continuous improvements to utilisation of design &amp; development resource. Review and implement new technologies as appropriate to proceed to the next level</t>
  </si>
  <si>
    <t>Define systems and make visible within and across some departments customer specification process validation data to proceed to the next level</t>
  </si>
  <si>
    <t>Define existing systems across the business, integrate where appropriate &amp; share institutionalised customer specification process validation data to proceed to the next level</t>
  </si>
  <si>
    <t>Integrate systems across your supply chain. Embed data management within &amp; without the business, measure internal systems performance of customer specification process validation to proceed to the next level</t>
  </si>
  <si>
    <t>Integrate systems across your supply chain. Embed data management within &amp; without the business, measure internal systems performance of parts &amp; materials identification data to proceed to the next level</t>
  </si>
  <si>
    <t>Monitor integrated systems performance and make continuous improvements parts &amp; materials identification data. Review and implement new technologies as appropriate to proceed to the next level</t>
  </si>
  <si>
    <t>Define systems and make visible within and across some departments quality data to proceed to the next level</t>
  </si>
  <si>
    <t>Define existing systems across the business, integrate where appropriate &amp; share institutionalised quality data proceed to the next level</t>
  </si>
  <si>
    <t>Integrate systems across your supply chain. Embed data management within &amp; without the business, measure internal systems performance of quality to proceed to the next level</t>
  </si>
  <si>
    <t>Monitor integrated systems performance and make continuous improvements to quality. Review and implement new technologies as appropriate to proceed to the next level</t>
  </si>
  <si>
    <t>Define systems and make visible within and across some departments. Collect digital manufacture of product &amp; tooling data to proceed to the next level</t>
  </si>
  <si>
    <t>Define existing systems across the business, integrate where appropriate &amp; share institutionalised the digital manufacture of product &amp; tooling data to proceed to the next level</t>
  </si>
  <si>
    <t>Define systems and make visible within and across some departments, Document strategy data  to proceed to the next level</t>
  </si>
  <si>
    <t>Define existing systems across the business, integrate where appropriate &amp; share institutionalised  strategy data  to proceed to the next level</t>
  </si>
  <si>
    <t>Integrate systems across your supply chain. Embed data management within the business, measure performance of strategy  to proceed to the next level</t>
  </si>
  <si>
    <t>Monitor integrated systems performance and make continuous improvements to  strategy. Review and implement new technologies as appropriate to proceed to the next level</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</si>
</sst>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0"/>
      <name val="Arial"/>
      <family val="0"/>
    </font>
    <font>
      <u val="single"/>
      <sz val="10"/>
      <color indexed="12"/>
      <name val="Arial"/>
      <family val="0"/>
    </font>
    <font>
      <u val="single"/>
      <sz val="10"/>
      <color indexed="36"/>
      <name val="Arial"/>
      <family val="0"/>
    </font>
    <font>
      <b/>
      <sz val="10"/>
      <name val="Arial"/>
      <family val="2"/>
    </font>
    <font>
      <sz val="8"/>
      <name val="Arial"/>
      <family val="0"/>
    </font>
    <font>
      <sz val="10"/>
      <color indexed="8"/>
      <name val="Verdana"/>
      <family val="2"/>
    </font>
    <font>
      <b/>
      <sz val="10"/>
      <color indexed="8"/>
      <name val="Verdana"/>
      <family val="2"/>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
      <color indexed="8"/>
      <name val="Arial"/>
      <family val="2"/>
    </font>
    <font>
      <sz val="8"/>
      <color indexed="8"/>
      <name val="Arial"/>
      <family val="2"/>
    </font>
    <font>
      <b/>
      <sz val="11"/>
      <color indexed="8"/>
      <name val="Arial"/>
      <family val="2"/>
    </font>
    <font>
      <sz val="8.25"/>
      <color indexed="8"/>
      <name val="Arial"/>
      <family val="2"/>
    </font>
    <font>
      <b/>
      <sz val="8"/>
      <color indexed="8"/>
      <name val="Arial"/>
      <family val="2"/>
    </font>
    <font>
      <sz val="7.3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medium"/>
      <right style="medium"/>
      <top>
        <color indexed="63"/>
      </top>
      <bottom style="medium"/>
    </border>
    <border>
      <left style="thin"/>
      <right>
        <color indexed="63"/>
      </right>
      <top style="thin"/>
      <bottom style="thin"/>
    </border>
    <border>
      <left style="thin"/>
      <right>
        <color indexed="63"/>
      </right>
      <top>
        <color indexed="63"/>
      </top>
      <bottom>
        <color indexed="63"/>
      </bottom>
    </border>
    <border>
      <left>
        <color indexed="63"/>
      </left>
      <right style="medium"/>
      <top>
        <color indexed="63"/>
      </top>
      <bottom style="mediu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0">
    <xf numFmtId="0" fontId="0" fillId="0" borderId="0" xfId="0" applyAlignment="1">
      <alignment/>
    </xf>
    <xf numFmtId="0" fontId="0" fillId="0" borderId="0" xfId="0" applyAlignment="1" applyProtection="1">
      <alignment/>
      <protection locked="0"/>
    </xf>
    <xf numFmtId="0" fontId="0" fillId="0" borderId="10" xfId="0" applyBorder="1" applyAlignment="1" applyProtection="1">
      <alignment/>
      <protection locked="0"/>
    </xf>
    <xf numFmtId="0" fontId="3" fillId="0" borderId="0" xfId="0" applyFont="1" applyFill="1" applyBorder="1" applyAlignment="1" applyProtection="1">
      <alignment/>
      <protection locked="0"/>
    </xf>
    <xf numFmtId="0" fontId="0" fillId="0" borderId="0" xfId="0" applyBorder="1" applyAlignment="1" applyProtection="1">
      <alignment/>
      <protection locked="0"/>
    </xf>
    <xf numFmtId="0" fontId="0" fillId="33" borderId="10" xfId="0" applyFill="1" applyBorder="1" applyAlignment="1" applyProtection="1">
      <alignment/>
      <protection locked="0"/>
    </xf>
    <xf numFmtId="0" fontId="0" fillId="0" borderId="0" xfId="0" applyFont="1" applyFill="1" applyBorder="1" applyAlignment="1" applyProtection="1">
      <alignment/>
      <protection locked="0"/>
    </xf>
    <xf numFmtId="0" fontId="0" fillId="0" borderId="0" xfId="0" applyFont="1" applyFill="1" applyAlignment="1" applyProtection="1">
      <alignment/>
      <protection locked="0"/>
    </xf>
    <xf numFmtId="0" fontId="0" fillId="0" borderId="0" xfId="0" applyFill="1" applyAlignment="1" applyProtection="1">
      <alignment/>
      <protection locked="0"/>
    </xf>
    <xf numFmtId="0" fontId="0" fillId="0" borderId="0" xfId="0" applyAlignment="1" applyProtection="1">
      <alignment/>
      <protection/>
    </xf>
    <xf numFmtId="0" fontId="0" fillId="0" borderId="10" xfId="0" applyBorder="1" applyAlignment="1" applyProtection="1">
      <alignment/>
      <protection/>
    </xf>
    <xf numFmtId="0" fontId="0" fillId="0" borderId="11" xfId="0" applyFont="1" applyBorder="1" applyAlignment="1" applyProtection="1">
      <alignment horizontal="justify" vertical="top" wrapText="1"/>
      <protection/>
    </xf>
    <xf numFmtId="0" fontId="0" fillId="0" borderId="12" xfId="0" applyFont="1" applyBorder="1" applyAlignment="1" applyProtection="1">
      <alignment horizontal="justify" vertical="top" wrapText="1"/>
      <protection/>
    </xf>
    <xf numFmtId="0" fontId="0" fillId="0" borderId="0" xfId="0" applyAlignment="1" applyProtection="1">
      <alignment wrapText="1"/>
      <protection/>
    </xf>
    <xf numFmtId="0" fontId="3" fillId="0" borderId="10" xfId="0" applyFont="1" applyBorder="1" applyAlignment="1" applyProtection="1">
      <alignment/>
      <protection/>
    </xf>
    <xf numFmtId="0" fontId="3" fillId="0" borderId="13" xfId="0" applyFont="1" applyFill="1" applyBorder="1" applyAlignment="1" applyProtection="1">
      <alignment wrapText="1"/>
      <protection/>
    </xf>
    <xf numFmtId="0" fontId="0" fillId="0" borderId="10" xfId="0" applyBorder="1" applyAlignment="1" applyProtection="1">
      <alignment textRotation="90"/>
      <protection/>
    </xf>
    <xf numFmtId="0" fontId="3" fillId="0" borderId="13" xfId="0" applyFont="1" applyBorder="1" applyAlignment="1" applyProtection="1">
      <alignment/>
      <protection/>
    </xf>
    <xf numFmtId="0" fontId="0" fillId="33" borderId="10" xfId="0" applyFill="1" applyBorder="1" applyAlignment="1" applyProtection="1">
      <alignment/>
      <protection/>
    </xf>
    <xf numFmtId="0" fontId="0" fillId="33" borderId="13" xfId="0" applyFill="1" applyBorder="1" applyAlignment="1" applyProtection="1">
      <alignment/>
      <protection/>
    </xf>
    <xf numFmtId="0" fontId="0" fillId="33" borderId="13" xfId="0" applyFill="1" applyBorder="1" applyAlignment="1" applyProtection="1">
      <alignment/>
      <protection/>
    </xf>
    <xf numFmtId="0" fontId="0" fillId="33" borderId="13" xfId="0" applyFill="1" applyBorder="1" applyAlignment="1" applyProtection="1">
      <alignment wrapText="1"/>
      <protection/>
    </xf>
    <xf numFmtId="0" fontId="0" fillId="33" borderId="0" xfId="0" applyFill="1" applyAlignment="1" applyProtection="1">
      <alignment/>
      <protection/>
    </xf>
    <xf numFmtId="0" fontId="0" fillId="33" borderId="14" xfId="0" applyFill="1" applyBorder="1" applyAlignment="1" applyProtection="1">
      <alignment/>
      <protection/>
    </xf>
    <xf numFmtId="0" fontId="0" fillId="0" borderId="10" xfId="0" applyFont="1" applyFill="1" applyBorder="1" applyAlignment="1" applyProtection="1">
      <alignment/>
      <protection/>
    </xf>
    <xf numFmtId="0" fontId="0" fillId="0" borderId="13" xfId="0" applyFont="1" applyFill="1" applyBorder="1" applyAlignment="1" applyProtection="1">
      <alignment/>
      <protection/>
    </xf>
    <xf numFmtId="0" fontId="0" fillId="0" borderId="13" xfId="0" applyFont="1" applyFill="1" applyBorder="1" applyAlignment="1" applyProtection="1">
      <alignment/>
      <protection/>
    </xf>
    <xf numFmtId="0" fontId="0" fillId="0" borderId="13" xfId="0" applyFont="1" applyFill="1" applyBorder="1" applyAlignment="1" applyProtection="1">
      <alignment wrapText="1"/>
      <protection/>
    </xf>
    <xf numFmtId="0" fontId="0" fillId="0" borderId="0" xfId="0" applyFont="1" applyFill="1" applyBorder="1" applyAlignment="1" applyProtection="1">
      <alignment/>
      <protection/>
    </xf>
    <xf numFmtId="0" fontId="0" fillId="33" borderId="10" xfId="0" applyFill="1" applyBorder="1" applyAlignment="1" applyProtection="1">
      <alignment/>
      <protection locked="0"/>
    </xf>
    <xf numFmtId="0" fontId="0" fillId="0" borderId="0" xfId="0" applyFill="1" applyBorder="1" applyAlignment="1" applyProtection="1">
      <alignment/>
      <protection locked="0"/>
    </xf>
    <xf numFmtId="0" fontId="0" fillId="0" borderId="10" xfId="0" applyFill="1" applyBorder="1" applyAlignment="1" applyProtection="1">
      <alignment/>
      <protection locked="0"/>
    </xf>
    <xf numFmtId="0" fontId="0" fillId="0" borderId="0" xfId="0" applyFill="1" applyBorder="1" applyAlignment="1" applyProtection="1">
      <alignment/>
      <protection locked="0"/>
    </xf>
    <xf numFmtId="0" fontId="0" fillId="0" borderId="15" xfId="0" applyFont="1" applyBorder="1" applyAlignment="1" applyProtection="1">
      <alignment horizontal="justify" vertical="top" wrapText="1"/>
      <protection/>
    </xf>
    <xf numFmtId="0" fontId="0" fillId="0" borderId="0" xfId="0" applyBorder="1" applyAlignment="1" applyProtection="1">
      <alignment/>
      <protection/>
    </xf>
    <xf numFmtId="0" fontId="0" fillId="0" borderId="0" xfId="0" applyFont="1" applyBorder="1" applyAlignment="1" applyProtection="1">
      <alignment horizontal="justify" vertical="top" wrapText="1"/>
      <protection/>
    </xf>
    <xf numFmtId="0" fontId="0" fillId="33" borderId="10" xfId="0" applyFill="1" applyBorder="1" applyAlignment="1" applyProtection="1">
      <alignment/>
      <protection/>
    </xf>
    <xf numFmtId="0" fontId="0" fillId="33" borderId="10" xfId="0" applyFont="1" applyFill="1" applyBorder="1" applyAlignment="1" applyProtection="1">
      <alignment/>
      <protection/>
    </xf>
    <xf numFmtId="0" fontId="0" fillId="33" borderId="10" xfId="0" applyFont="1" applyFill="1" applyBorder="1" applyAlignment="1" applyProtection="1">
      <alignment/>
      <protection/>
    </xf>
    <xf numFmtId="0" fontId="0" fillId="0" borderId="10" xfId="0" applyFill="1" applyBorder="1" applyAlignment="1" applyProtection="1">
      <alignment/>
      <protection/>
    </xf>
    <xf numFmtId="0" fontId="0" fillId="0" borderId="10" xfId="0" applyFill="1" applyBorder="1" applyAlignment="1" applyProtection="1">
      <alignment/>
      <protection/>
    </xf>
    <xf numFmtId="0" fontId="0" fillId="0" borderId="10" xfId="0" applyFont="1" applyFill="1" applyBorder="1" applyAlignment="1" applyProtection="1">
      <alignment/>
      <protection/>
    </xf>
    <xf numFmtId="0" fontId="0" fillId="0" borderId="10" xfId="0" applyFont="1" applyFill="1" applyBorder="1" applyAlignment="1" applyProtection="1">
      <alignment/>
      <protection/>
    </xf>
    <xf numFmtId="0" fontId="3" fillId="0" borderId="10" xfId="0" applyFont="1" applyFill="1" applyBorder="1" applyAlignment="1" applyProtection="1">
      <alignment horizontal="center" textRotation="90" wrapText="1"/>
      <protection locked="0"/>
    </xf>
    <xf numFmtId="0" fontId="3" fillId="0" borderId="0" xfId="0" applyFont="1" applyFill="1" applyBorder="1" applyAlignment="1" applyProtection="1" quotePrefix="1">
      <alignment/>
      <protection locked="0"/>
    </xf>
    <xf numFmtId="0" fontId="0" fillId="0" borderId="0" xfId="0" applyAlignment="1">
      <alignment wrapText="1"/>
    </xf>
    <xf numFmtId="0" fontId="0" fillId="33" borderId="16" xfId="0" applyFill="1" applyBorder="1" applyAlignment="1" applyProtection="1">
      <alignment/>
      <protection/>
    </xf>
    <xf numFmtId="0" fontId="0" fillId="0" borderId="17" xfId="0" applyFont="1" applyFill="1" applyBorder="1" applyAlignment="1" applyProtection="1">
      <alignment/>
      <protection/>
    </xf>
    <xf numFmtId="0" fontId="0" fillId="33" borderId="10" xfId="0" applyFont="1" applyFill="1" applyBorder="1" applyAlignment="1" applyProtection="1">
      <alignment/>
      <protection/>
    </xf>
    <xf numFmtId="0" fontId="0" fillId="0" borderId="18" xfId="0" applyFont="1" applyFill="1" applyBorder="1" applyAlignment="1" applyProtection="1">
      <alignment/>
      <protection/>
    </xf>
    <xf numFmtId="0" fontId="3" fillId="0" borderId="0" xfId="0" applyFont="1" applyFill="1" applyBorder="1" applyAlignment="1" applyProtection="1">
      <alignment horizontal="center" textRotation="90" wrapText="1"/>
      <protection locked="0"/>
    </xf>
    <xf numFmtId="0" fontId="0" fillId="33" borderId="0" xfId="0" applyFill="1" applyBorder="1" applyAlignment="1" applyProtection="1">
      <alignment/>
      <protection locked="0"/>
    </xf>
    <xf numFmtId="0" fontId="0" fillId="0" borderId="13" xfId="0" applyFill="1" applyBorder="1" applyAlignment="1" applyProtection="1">
      <alignment/>
      <protection/>
    </xf>
    <xf numFmtId="0" fontId="0" fillId="33" borderId="11" xfId="0" applyFont="1" applyFill="1" applyBorder="1" applyAlignment="1" applyProtection="1">
      <alignment horizontal="justify" vertical="top" wrapText="1"/>
      <protection/>
    </xf>
    <xf numFmtId="0" fontId="0" fillId="33" borderId="12" xfId="0" applyFont="1" applyFill="1" applyBorder="1" applyAlignment="1" applyProtection="1">
      <alignment horizontal="justify" vertical="top" wrapText="1"/>
      <protection/>
    </xf>
    <xf numFmtId="0" fontId="0" fillId="33" borderId="15" xfId="0" applyFont="1" applyFill="1" applyBorder="1" applyAlignment="1" applyProtection="1">
      <alignment horizontal="justify" vertical="top" wrapText="1"/>
      <protection/>
    </xf>
    <xf numFmtId="0" fontId="0" fillId="33" borderId="0" xfId="0" applyFill="1" applyAlignment="1" applyProtection="1">
      <alignment wrapText="1"/>
      <protection/>
    </xf>
    <xf numFmtId="0" fontId="3" fillId="33" borderId="10" xfId="0" applyFont="1" applyFill="1" applyBorder="1" applyAlignment="1" applyProtection="1">
      <alignment/>
      <protection/>
    </xf>
    <xf numFmtId="0" fontId="3" fillId="33" borderId="13" xfId="0" applyFont="1" applyFill="1" applyBorder="1" applyAlignment="1" applyProtection="1">
      <alignment wrapText="1"/>
      <protection/>
    </xf>
    <xf numFmtId="0" fontId="0" fillId="33" borderId="10" xfId="0" applyFill="1" applyBorder="1" applyAlignment="1" applyProtection="1">
      <alignment textRotation="90"/>
      <protection/>
    </xf>
    <xf numFmtId="0" fontId="3" fillId="33" borderId="13" xfId="0" applyFont="1" applyFill="1" applyBorder="1" applyAlignment="1" applyProtection="1">
      <alignment/>
      <protection/>
    </xf>
    <xf numFmtId="0" fontId="0" fillId="34" borderId="10" xfId="0" applyFill="1" applyBorder="1" applyAlignment="1" applyProtection="1">
      <alignment/>
      <protection/>
    </xf>
    <xf numFmtId="0" fontId="0" fillId="34" borderId="0" xfId="0" applyFill="1" applyAlignment="1" applyProtection="1">
      <alignment/>
      <protection/>
    </xf>
    <xf numFmtId="0" fontId="0" fillId="34" borderId="13" xfId="0" applyFill="1" applyBorder="1" applyAlignment="1" applyProtection="1">
      <alignment/>
      <protection/>
    </xf>
    <xf numFmtId="0" fontId="0" fillId="34" borderId="11" xfId="0" applyFont="1" applyFill="1" applyBorder="1" applyAlignment="1" applyProtection="1">
      <alignment horizontal="justify" vertical="top" wrapText="1"/>
      <protection/>
    </xf>
    <xf numFmtId="0" fontId="0" fillId="34" borderId="12" xfId="0" applyFont="1" applyFill="1" applyBorder="1" applyAlignment="1" applyProtection="1">
      <alignment horizontal="justify" vertical="top" wrapText="1"/>
      <protection/>
    </xf>
    <xf numFmtId="0" fontId="3" fillId="34" borderId="10" xfId="0" applyFont="1" applyFill="1" applyBorder="1" applyAlignment="1" applyProtection="1">
      <alignment/>
      <protection/>
    </xf>
    <xf numFmtId="0" fontId="3" fillId="34" borderId="13" xfId="0" applyFont="1" applyFill="1" applyBorder="1" applyAlignment="1" applyProtection="1">
      <alignment wrapText="1"/>
      <protection/>
    </xf>
    <xf numFmtId="0" fontId="0" fillId="34" borderId="10" xfId="0" applyFill="1" applyBorder="1" applyAlignment="1" applyProtection="1">
      <alignment textRotation="90"/>
      <protection/>
    </xf>
    <xf numFmtId="0" fontId="3" fillId="34" borderId="13" xfId="0" applyFont="1" applyFill="1" applyBorder="1" applyAlignment="1" applyProtection="1">
      <alignment/>
      <protection/>
    </xf>
    <xf numFmtId="0" fontId="0" fillId="34" borderId="10" xfId="0" applyFont="1" applyFill="1" applyBorder="1" applyAlignment="1" applyProtection="1">
      <alignment/>
      <protection/>
    </xf>
    <xf numFmtId="0" fontId="0" fillId="34" borderId="13" xfId="0" applyFont="1" applyFill="1" applyBorder="1" applyAlignment="1" applyProtection="1">
      <alignment/>
      <protection/>
    </xf>
    <xf numFmtId="0" fontId="0" fillId="34" borderId="13" xfId="0" applyFont="1" applyFill="1" applyBorder="1" applyAlignment="1" applyProtection="1">
      <alignment/>
      <protection/>
    </xf>
    <xf numFmtId="0" fontId="0" fillId="34" borderId="13" xfId="0" applyFont="1" applyFill="1" applyBorder="1" applyAlignment="1" applyProtection="1">
      <alignment wrapText="1"/>
      <protection/>
    </xf>
    <xf numFmtId="0" fontId="0" fillId="34" borderId="0" xfId="0" applyFont="1" applyFill="1" applyBorder="1" applyAlignment="1" applyProtection="1">
      <alignment/>
      <protection/>
    </xf>
    <xf numFmtId="0" fontId="3" fillId="34" borderId="0" xfId="0" applyFont="1" applyFill="1" applyAlignment="1" applyProtection="1">
      <alignment/>
      <protection/>
    </xf>
    <xf numFmtId="0" fontId="3" fillId="33" borderId="0" xfId="0" applyFont="1" applyFill="1" applyAlignment="1" applyProtection="1">
      <alignment/>
      <protection/>
    </xf>
    <xf numFmtId="0" fontId="3" fillId="0" borderId="0" xfId="0" applyFont="1" applyAlignment="1" applyProtection="1">
      <alignment/>
      <protection/>
    </xf>
    <xf numFmtId="0" fontId="0" fillId="33" borderId="0" xfId="0" applyFill="1" applyBorder="1" applyAlignment="1" applyProtection="1">
      <alignment/>
      <protection/>
    </xf>
    <xf numFmtId="0" fontId="3" fillId="33" borderId="10" xfId="0" applyFont="1" applyFill="1" applyBorder="1" applyAlignment="1" applyProtection="1">
      <alignment horizontal="center" textRotation="90" wrapText="1"/>
      <protection locked="0"/>
    </xf>
    <xf numFmtId="0" fontId="6" fillId="0" borderId="0" xfId="0" applyFont="1" applyFill="1" applyBorder="1" applyAlignment="1">
      <alignment horizontal="center" wrapText="1"/>
    </xf>
    <xf numFmtId="0" fontId="5" fillId="0" borderId="0" xfId="0" applyFont="1" applyFill="1" applyBorder="1" applyAlignment="1">
      <alignment wrapText="1"/>
    </xf>
    <xf numFmtId="0" fontId="5" fillId="0" borderId="0" xfId="0" applyFont="1" applyAlignment="1">
      <alignment/>
    </xf>
    <xf numFmtId="0" fontId="0" fillId="0" borderId="0" xfId="0" applyAlignment="1">
      <alignment/>
    </xf>
    <xf numFmtId="0" fontId="0" fillId="0" borderId="0" xfId="0" applyFill="1" applyBorder="1" applyAlignment="1">
      <alignment/>
    </xf>
    <xf numFmtId="0" fontId="6" fillId="0" borderId="0" xfId="0" applyFont="1" applyFill="1" applyBorder="1" applyAlignment="1">
      <alignment horizontal="center" wrapText="1"/>
    </xf>
    <xf numFmtId="0" fontId="3" fillId="0" borderId="0" xfId="0" applyFont="1" applyAlignment="1">
      <alignment/>
    </xf>
    <xf numFmtId="0" fontId="0" fillId="35" borderId="0" xfId="0" applyFill="1" applyAlignment="1">
      <alignment/>
    </xf>
    <xf numFmtId="0" fontId="0" fillId="35" borderId="0" xfId="0" applyFill="1" applyAlignment="1">
      <alignment/>
    </xf>
    <xf numFmtId="0" fontId="0" fillId="35" borderId="10" xfId="0" applyFill="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Management &amp; Leadership</a:t>
            </a:r>
          </a:p>
        </c:rich>
      </c:tx>
      <c:layout>
        <c:manualLayout>
          <c:xMode val="factor"/>
          <c:yMode val="factor"/>
          <c:x val="0"/>
          <c:y val="0"/>
        </c:manualLayout>
      </c:layout>
      <c:spPr>
        <a:noFill/>
        <a:ln>
          <a:noFill/>
        </a:ln>
      </c:spPr>
    </c:title>
    <c:plotArea>
      <c:layout>
        <c:manualLayout>
          <c:xMode val="edge"/>
          <c:yMode val="edge"/>
          <c:x val="0.02275"/>
          <c:y val="0.11825"/>
          <c:w val="0.75375"/>
          <c:h val="0.861"/>
        </c:manualLayout>
      </c:layout>
      <c:areaChart>
        <c:grouping val="stacked"/>
        <c:varyColors val="0"/>
        <c:ser>
          <c:idx val="1"/>
          <c:order val="1"/>
          <c:tx>
            <c:v>Benchmark</c:v>
          </c:tx>
          <c:spPr>
            <a:solidFill>
              <a:srgbClr val="CCFFCC"/>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'Response Part 2'!$D$13:$D$22</c:f>
              <c:strCache>
                <c:ptCount val="10"/>
                <c:pt idx="0">
                  <c:v>Policy</c:v>
                </c:pt>
                <c:pt idx="1">
                  <c:v>Strategy</c:v>
                </c:pt>
                <c:pt idx="2">
                  <c:v>IT Infrastructure</c:v>
                </c:pt>
                <c:pt idx="3">
                  <c:v>Document Management</c:v>
                </c:pt>
                <c:pt idx="4">
                  <c:v>Communication</c:v>
                </c:pt>
                <c:pt idx="5">
                  <c:v>Application tools</c:v>
                </c:pt>
                <c:pt idx="6">
                  <c:v>Collaborative tools </c:v>
                </c:pt>
                <c:pt idx="7">
                  <c:v>Risk management</c:v>
                </c:pt>
                <c:pt idx="8">
                  <c:v>Key Performance Indicators (KPIs)</c:v>
                </c:pt>
                <c:pt idx="9">
                  <c:v>Total Quality Management (TQM)</c:v>
                </c:pt>
              </c:strCache>
            </c:strRef>
          </c:cat>
          <c:val>
            <c:numRef>
              <c:f>'Response Part 2'!$H$13:$H$22</c:f>
              <c:numCache>
                <c:ptCount val="10"/>
                <c:pt idx="0">
                  <c:v>3.5</c:v>
                </c:pt>
                <c:pt idx="1">
                  <c:v>3.5</c:v>
                </c:pt>
                <c:pt idx="2">
                  <c:v>3.5</c:v>
                </c:pt>
                <c:pt idx="3">
                  <c:v>3.5</c:v>
                </c:pt>
                <c:pt idx="4">
                  <c:v>3.5</c:v>
                </c:pt>
                <c:pt idx="5">
                  <c:v>3.5</c:v>
                </c:pt>
                <c:pt idx="6">
                  <c:v>3.5</c:v>
                </c:pt>
                <c:pt idx="7">
                  <c:v>3.5</c:v>
                </c:pt>
                <c:pt idx="8">
                  <c:v>3.5</c:v>
                </c:pt>
                <c:pt idx="9">
                  <c:v>3.5</c:v>
                </c:pt>
              </c:numCache>
            </c:numRef>
          </c:val>
        </c:ser>
        <c:axId val="62078124"/>
        <c:axId val="21832205"/>
      </c:areaChart>
      <c:barChart>
        <c:barDir val="col"/>
        <c:grouping val="clustered"/>
        <c:varyColors val="0"/>
        <c:ser>
          <c:idx val="0"/>
          <c:order val="0"/>
          <c:tx>
            <c:v>Score</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'Response Part 2'!$D$13:$D$22</c:f>
              <c:strCache>
                <c:ptCount val="10"/>
                <c:pt idx="0">
                  <c:v>Policy</c:v>
                </c:pt>
                <c:pt idx="1">
                  <c:v>Strategy</c:v>
                </c:pt>
                <c:pt idx="2">
                  <c:v>IT Infrastructure</c:v>
                </c:pt>
                <c:pt idx="3">
                  <c:v>Document Management</c:v>
                </c:pt>
                <c:pt idx="4">
                  <c:v>Communication</c:v>
                </c:pt>
                <c:pt idx="5">
                  <c:v>Application tools</c:v>
                </c:pt>
                <c:pt idx="6">
                  <c:v>Collaborative tools </c:v>
                </c:pt>
                <c:pt idx="7">
                  <c:v>Risk management</c:v>
                </c:pt>
                <c:pt idx="8">
                  <c:v>Key Performance Indicators (KPIs)</c:v>
                </c:pt>
                <c:pt idx="9">
                  <c:v>Total Quality Management (TQM)</c:v>
                </c:pt>
              </c:strCache>
            </c:strRef>
          </c:cat>
          <c:val>
            <c:numRef>
              <c:f>'Response Part 2'!$G$13:$G$22</c:f>
              <c:numCache>
                <c:ptCount val="10"/>
                <c:pt idx="0">
                  <c:v>0</c:v>
                </c:pt>
                <c:pt idx="1">
                  <c:v>0</c:v>
                </c:pt>
                <c:pt idx="2">
                  <c:v>0</c:v>
                </c:pt>
                <c:pt idx="3">
                  <c:v>0</c:v>
                </c:pt>
                <c:pt idx="4">
                  <c:v>0</c:v>
                </c:pt>
                <c:pt idx="5">
                  <c:v>0</c:v>
                </c:pt>
                <c:pt idx="6">
                  <c:v>0</c:v>
                </c:pt>
                <c:pt idx="7">
                  <c:v>0</c:v>
                </c:pt>
                <c:pt idx="8">
                  <c:v>0</c:v>
                </c:pt>
                <c:pt idx="9">
                  <c:v>0</c:v>
                </c:pt>
              </c:numCache>
            </c:numRef>
          </c:val>
        </c:ser>
        <c:axId val="62078124"/>
        <c:axId val="21832205"/>
      </c:barChart>
      <c:catAx>
        <c:axId val="6207812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1832205"/>
        <c:crosses val="autoZero"/>
        <c:auto val="1"/>
        <c:lblOffset val="100"/>
        <c:tickLblSkip val="1"/>
        <c:noMultiLvlLbl val="0"/>
      </c:catAx>
      <c:valAx>
        <c:axId val="21832205"/>
        <c:scaling>
          <c:orientation val="minMax"/>
          <c:max val="5"/>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2078124"/>
        <c:crossesAt val="1"/>
        <c:crossBetween val="midCat"/>
        <c:dispUnits/>
        <c:majorUnit val="1"/>
      </c:valAx>
      <c:spPr>
        <a:noFill/>
        <a:ln w="12700">
          <a:solidFill>
            <a:srgbClr val="808080"/>
          </a:solidFill>
        </a:ln>
      </c:spPr>
    </c:plotArea>
    <c:legend>
      <c:legendPos val="r"/>
      <c:layout>
        <c:manualLayout>
          <c:xMode val="edge"/>
          <c:yMode val="edge"/>
          <c:x val="0.80125"/>
          <c:y val="0.336"/>
          <c:w val="0.1895"/>
          <c:h val="0.083"/>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Finance</a:t>
            </a:r>
          </a:p>
        </c:rich>
      </c:tx>
      <c:layout>
        <c:manualLayout>
          <c:xMode val="factor"/>
          <c:yMode val="factor"/>
          <c:x val="0.00325"/>
          <c:y val="0"/>
        </c:manualLayout>
      </c:layout>
      <c:spPr>
        <a:noFill/>
        <a:ln>
          <a:noFill/>
        </a:ln>
      </c:spPr>
    </c:title>
    <c:plotArea>
      <c:layout>
        <c:manualLayout>
          <c:xMode val="edge"/>
          <c:yMode val="edge"/>
          <c:x val="0.03125"/>
          <c:y val="0.09775"/>
          <c:w val="0.6975"/>
          <c:h val="0.8835"/>
        </c:manualLayout>
      </c:layout>
      <c:areaChart>
        <c:grouping val="stacked"/>
        <c:varyColors val="0"/>
        <c:ser>
          <c:idx val="1"/>
          <c:order val="1"/>
          <c:tx>
            <c:v>Benchmark</c:v>
          </c:tx>
          <c:spPr>
            <a:solidFill>
              <a:srgbClr val="CCFFCC"/>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'Response Part 3'!$D$87:$D$96</c:f>
              <c:strCache>
                <c:ptCount val="10"/>
                <c:pt idx="0">
                  <c:v>e payments</c:v>
                </c:pt>
                <c:pt idx="1">
                  <c:v>e payments</c:v>
                </c:pt>
                <c:pt idx="2">
                  <c:v>e payments</c:v>
                </c:pt>
                <c:pt idx="3">
                  <c:v>Order, invoice and receipt matching</c:v>
                </c:pt>
                <c:pt idx="4">
                  <c:v>Open book calculations</c:v>
                </c:pt>
                <c:pt idx="5">
                  <c:v>Realisation of budgets</c:v>
                </c:pt>
                <c:pt idx="6">
                  <c:v>Realisation of budgets</c:v>
                </c:pt>
                <c:pt idx="7">
                  <c:v>Results trends</c:v>
                </c:pt>
                <c:pt idx="8">
                  <c:v>Job costings</c:v>
                </c:pt>
                <c:pt idx="9">
                  <c:v>Job costings</c:v>
                </c:pt>
              </c:strCache>
            </c:strRef>
          </c:cat>
          <c:val>
            <c:numRef>
              <c:f>'Response Part 3'!$I$87:$I$96</c:f>
              <c:numCache>
                <c:ptCount val="10"/>
                <c:pt idx="0">
                  <c:v>3.5</c:v>
                </c:pt>
                <c:pt idx="1">
                  <c:v>3.5</c:v>
                </c:pt>
                <c:pt idx="2">
                  <c:v>3.5</c:v>
                </c:pt>
                <c:pt idx="3">
                  <c:v>3.5</c:v>
                </c:pt>
                <c:pt idx="4">
                  <c:v>3.5</c:v>
                </c:pt>
                <c:pt idx="5">
                  <c:v>3.5</c:v>
                </c:pt>
                <c:pt idx="6">
                  <c:v>3.5</c:v>
                </c:pt>
                <c:pt idx="7">
                  <c:v>3.5</c:v>
                </c:pt>
                <c:pt idx="8">
                  <c:v>3.5</c:v>
                </c:pt>
                <c:pt idx="9">
                  <c:v>3.5</c:v>
                </c:pt>
              </c:numCache>
            </c:numRef>
          </c:val>
        </c:ser>
        <c:axId val="18860358"/>
        <c:axId val="35525495"/>
      </c:areaChart>
      <c:barChart>
        <c:barDir val="col"/>
        <c:grouping val="clustered"/>
        <c:varyColors val="0"/>
        <c:ser>
          <c:idx val="0"/>
          <c:order val="0"/>
          <c:tx>
            <c:v>Score</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'Response Part 3'!$D$87:$D$96</c:f>
              <c:strCache>
                <c:ptCount val="10"/>
                <c:pt idx="0">
                  <c:v>e payments</c:v>
                </c:pt>
                <c:pt idx="1">
                  <c:v>e payments</c:v>
                </c:pt>
                <c:pt idx="2">
                  <c:v>e payments</c:v>
                </c:pt>
                <c:pt idx="3">
                  <c:v>Order, invoice and receipt matching</c:v>
                </c:pt>
                <c:pt idx="4">
                  <c:v>Open book calculations</c:v>
                </c:pt>
                <c:pt idx="5">
                  <c:v>Realisation of budgets</c:v>
                </c:pt>
                <c:pt idx="6">
                  <c:v>Realisation of budgets</c:v>
                </c:pt>
                <c:pt idx="7">
                  <c:v>Results trends</c:v>
                </c:pt>
                <c:pt idx="8">
                  <c:v>Job costings</c:v>
                </c:pt>
                <c:pt idx="9">
                  <c:v>Job costings</c:v>
                </c:pt>
              </c:strCache>
            </c:strRef>
          </c:cat>
          <c:val>
            <c:numRef>
              <c:f>'Response Part 3'!$H$87:$H$96</c:f>
              <c:numCache>
                <c:ptCount val="10"/>
                <c:pt idx="0">
                  <c:v>0</c:v>
                </c:pt>
                <c:pt idx="1">
                  <c:v>0</c:v>
                </c:pt>
                <c:pt idx="2">
                  <c:v>0</c:v>
                </c:pt>
                <c:pt idx="3">
                  <c:v>0</c:v>
                </c:pt>
                <c:pt idx="4">
                  <c:v>0</c:v>
                </c:pt>
                <c:pt idx="5">
                  <c:v>0</c:v>
                </c:pt>
                <c:pt idx="6">
                  <c:v>0</c:v>
                </c:pt>
                <c:pt idx="7">
                  <c:v>0</c:v>
                </c:pt>
                <c:pt idx="8">
                  <c:v>0</c:v>
                </c:pt>
                <c:pt idx="9">
                  <c:v>0</c:v>
                </c:pt>
              </c:numCache>
            </c:numRef>
          </c:val>
        </c:ser>
        <c:axId val="18860358"/>
        <c:axId val="35525495"/>
      </c:barChart>
      <c:catAx>
        <c:axId val="18860358"/>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5525495"/>
        <c:crosses val="autoZero"/>
        <c:auto val="1"/>
        <c:lblOffset val="100"/>
        <c:tickLblSkip val="1"/>
        <c:noMultiLvlLbl val="0"/>
      </c:catAx>
      <c:valAx>
        <c:axId val="35525495"/>
        <c:scaling>
          <c:orientation val="minMax"/>
          <c:max val="5"/>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8860358"/>
        <c:crossesAt val="1"/>
        <c:crossBetween val="midCat"/>
        <c:dispUnits/>
        <c:majorUnit val="1"/>
      </c:valAx>
      <c:spPr>
        <a:noFill/>
        <a:ln w="12700">
          <a:solidFill>
            <a:srgbClr val="808080"/>
          </a:solidFill>
        </a:ln>
      </c:spPr>
    </c:plotArea>
    <c:legend>
      <c:legendPos val="r"/>
      <c:layout>
        <c:manualLayout>
          <c:xMode val="edge"/>
          <c:yMode val="edge"/>
          <c:x val="0.761"/>
          <c:y val="0.34125"/>
          <c:w val="0.22325"/>
          <c:h val="0.069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Project Management &amp; Planning</a:t>
            </a:r>
          </a:p>
        </c:rich>
      </c:tx>
      <c:layout>
        <c:manualLayout>
          <c:xMode val="factor"/>
          <c:yMode val="factor"/>
          <c:x val="-0.0125"/>
          <c:y val="0"/>
        </c:manualLayout>
      </c:layout>
      <c:spPr>
        <a:noFill/>
        <a:ln>
          <a:noFill/>
        </a:ln>
      </c:spPr>
    </c:title>
    <c:plotArea>
      <c:layout>
        <c:manualLayout>
          <c:xMode val="edge"/>
          <c:yMode val="edge"/>
          <c:x val="0.03125"/>
          <c:y val="0.0975"/>
          <c:w val="0.69725"/>
          <c:h val="0.884"/>
        </c:manualLayout>
      </c:layout>
      <c:areaChart>
        <c:grouping val="stacked"/>
        <c:varyColors val="0"/>
        <c:ser>
          <c:idx val="1"/>
          <c:order val="1"/>
          <c:tx>
            <c:v>Benchmark</c:v>
          </c:tx>
          <c:spPr>
            <a:solidFill>
              <a:srgbClr val="CCFFCC"/>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'Response Part 3'!$D$97:$D$106</c:f>
              <c:strCache>
                <c:ptCount val="10"/>
                <c:pt idx="0">
                  <c:v>Resource allocation</c:v>
                </c:pt>
                <c:pt idx="1">
                  <c:v>Resource allocation</c:v>
                </c:pt>
                <c:pt idx="2">
                  <c:v>Monitoring &amp; control of budgets</c:v>
                </c:pt>
                <c:pt idx="3">
                  <c:v>Monitoring &amp; control of budgets</c:v>
                </c:pt>
                <c:pt idx="4">
                  <c:v>Scheduling &amp; tracking of project steps</c:v>
                </c:pt>
                <c:pt idx="5">
                  <c:v>Are plans outline</c:v>
                </c:pt>
                <c:pt idx="6">
                  <c:v>Are plans detailed</c:v>
                </c:pt>
                <c:pt idx="7">
                  <c:v>Utilisation of resource calendars</c:v>
                </c:pt>
                <c:pt idx="8">
                  <c:v>Internal resources</c:v>
                </c:pt>
                <c:pt idx="9">
                  <c:v>External resources</c:v>
                </c:pt>
              </c:strCache>
            </c:strRef>
          </c:cat>
          <c:val>
            <c:numRef>
              <c:f>'Response Part 3'!$I$97:$I$106</c:f>
              <c:numCache>
                <c:ptCount val="10"/>
                <c:pt idx="0">
                  <c:v>3.5</c:v>
                </c:pt>
                <c:pt idx="1">
                  <c:v>3.5</c:v>
                </c:pt>
                <c:pt idx="2">
                  <c:v>3.5</c:v>
                </c:pt>
                <c:pt idx="3">
                  <c:v>3.5</c:v>
                </c:pt>
                <c:pt idx="4">
                  <c:v>3.5</c:v>
                </c:pt>
                <c:pt idx="5">
                  <c:v>3.5</c:v>
                </c:pt>
                <c:pt idx="6">
                  <c:v>3.5</c:v>
                </c:pt>
                <c:pt idx="7">
                  <c:v>3.5</c:v>
                </c:pt>
                <c:pt idx="8">
                  <c:v>3.5</c:v>
                </c:pt>
                <c:pt idx="9">
                  <c:v>3.5</c:v>
                </c:pt>
              </c:numCache>
            </c:numRef>
          </c:val>
        </c:ser>
        <c:axId val="51294000"/>
        <c:axId val="58992817"/>
      </c:areaChart>
      <c:barChart>
        <c:barDir val="col"/>
        <c:grouping val="clustered"/>
        <c:varyColors val="0"/>
        <c:ser>
          <c:idx val="0"/>
          <c:order val="0"/>
          <c:tx>
            <c:v>Score</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'Response Part 3'!$D$97:$D$106</c:f>
              <c:strCache>
                <c:ptCount val="10"/>
                <c:pt idx="0">
                  <c:v>Resource allocation</c:v>
                </c:pt>
                <c:pt idx="1">
                  <c:v>Resource allocation</c:v>
                </c:pt>
                <c:pt idx="2">
                  <c:v>Monitoring &amp; control of budgets</c:v>
                </c:pt>
                <c:pt idx="3">
                  <c:v>Monitoring &amp; control of budgets</c:v>
                </c:pt>
                <c:pt idx="4">
                  <c:v>Scheduling &amp; tracking of project steps</c:v>
                </c:pt>
                <c:pt idx="5">
                  <c:v>Are plans outline</c:v>
                </c:pt>
                <c:pt idx="6">
                  <c:v>Are plans detailed</c:v>
                </c:pt>
                <c:pt idx="7">
                  <c:v>Utilisation of resource calendars</c:v>
                </c:pt>
                <c:pt idx="8">
                  <c:v>Internal resources</c:v>
                </c:pt>
                <c:pt idx="9">
                  <c:v>External resources</c:v>
                </c:pt>
              </c:strCache>
            </c:strRef>
          </c:cat>
          <c:val>
            <c:numRef>
              <c:f>'Response Part 3'!$H$97:$H$106</c:f>
              <c:numCache>
                <c:ptCount val="10"/>
                <c:pt idx="0">
                  <c:v>0</c:v>
                </c:pt>
                <c:pt idx="1">
                  <c:v>0</c:v>
                </c:pt>
                <c:pt idx="2">
                  <c:v>0</c:v>
                </c:pt>
                <c:pt idx="3">
                  <c:v>0</c:v>
                </c:pt>
                <c:pt idx="4">
                  <c:v>0</c:v>
                </c:pt>
                <c:pt idx="5">
                  <c:v>0</c:v>
                </c:pt>
                <c:pt idx="6">
                  <c:v>0</c:v>
                </c:pt>
                <c:pt idx="7">
                  <c:v>0</c:v>
                </c:pt>
                <c:pt idx="8">
                  <c:v>0</c:v>
                </c:pt>
                <c:pt idx="9">
                  <c:v>0</c:v>
                </c:pt>
              </c:numCache>
            </c:numRef>
          </c:val>
        </c:ser>
        <c:axId val="51294000"/>
        <c:axId val="58992817"/>
      </c:barChart>
      <c:catAx>
        <c:axId val="51294000"/>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8992817"/>
        <c:crosses val="autoZero"/>
        <c:auto val="1"/>
        <c:lblOffset val="100"/>
        <c:tickLblSkip val="1"/>
        <c:noMultiLvlLbl val="0"/>
      </c:catAx>
      <c:valAx>
        <c:axId val="58992817"/>
        <c:scaling>
          <c:orientation val="minMax"/>
          <c:max val="5"/>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1294000"/>
        <c:crossesAt val="1"/>
        <c:crossBetween val="midCat"/>
        <c:dispUnits/>
        <c:majorUnit val="1"/>
      </c:valAx>
      <c:spPr>
        <a:noFill/>
        <a:ln w="12700">
          <a:solidFill>
            <a:srgbClr val="808080"/>
          </a:solidFill>
        </a:ln>
      </c:spPr>
    </c:plotArea>
    <c:legend>
      <c:legendPos val="r"/>
      <c:layout>
        <c:manualLayout>
          <c:xMode val="edge"/>
          <c:yMode val="edge"/>
          <c:x val="0.76175"/>
          <c:y val="0.33075"/>
          <c:w val="0.2225"/>
          <c:h val="0.069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People</a:t>
            </a:r>
          </a:p>
        </c:rich>
      </c:tx>
      <c:layout>
        <c:manualLayout>
          <c:xMode val="factor"/>
          <c:yMode val="factor"/>
          <c:x val="0.00225"/>
          <c:y val="0"/>
        </c:manualLayout>
      </c:layout>
      <c:spPr>
        <a:noFill/>
        <a:ln>
          <a:noFill/>
        </a:ln>
      </c:spPr>
    </c:title>
    <c:plotArea>
      <c:layout>
        <c:manualLayout>
          <c:xMode val="edge"/>
          <c:yMode val="edge"/>
          <c:x val="0.02275"/>
          <c:y val="0.11825"/>
          <c:w val="0.75375"/>
          <c:h val="0.861"/>
        </c:manualLayout>
      </c:layout>
      <c:areaChart>
        <c:grouping val="stacked"/>
        <c:varyColors val="0"/>
        <c:ser>
          <c:idx val="1"/>
          <c:order val="1"/>
          <c:tx>
            <c:v>Benchmark</c:v>
          </c:tx>
          <c:spPr>
            <a:solidFill>
              <a:srgbClr val="CCFFCC"/>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'Response Part 2'!$D$23:$D$33</c:f>
              <c:strCache>
                <c:ptCount val="11"/>
                <c:pt idx="0">
                  <c:v>Team integration</c:v>
                </c:pt>
                <c:pt idx="1">
                  <c:v>Empowerment</c:v>
                </c:pt>
                <c:pt idx="2">
                  <c:v>Training &amp; education</c:v>
                </c:pt>
                <c:pt idx="5">
                  <c:v>IT/automation systems support</c:v>
                </c:pt>
                <c:pt idx="6">
                  <c:v>Shared environments - Security &amp; Trust</c:v>
                </c:pt>
                <c:pt idx="7">
                  <c:v>Improvement Teams</c:v>
                </c:pt>
                <c:pt idx="9">
                  <c:v>Staff Appraisal</c:v>
                </c:pt>
                <c:pt idx="10">
                  <c:v>Continuous Professional Development (CPD)</c:v>
                </c:pt>
              </c:strCache>
            </c:strRef>
          </c:cat>
          <c:val>
            <c:numRef>
              <c:f>'Response Part 2'!$H$23:$H$33</c:f>
              <c:numCache>
                <c:ptCount val="11"/>
                <c:pt idx="0">
                  <c:v>3.5</c:v>
                </c:pt>
                <c:pt idx="1">
                  <c:v>3.5</c:v>
                </c:pt>
                <c:pt idx="2">
                  <c:v>3.5</c:v>
                </c:pt>
                <c:pt idx="3">
                  <c:v>3.5</c:v>
                </c:pt>
                <c:pt idx="4">
                  <c:v>3.5</c:v>
                </c:pt>
                <c:pt idx="5">
                  <c:v>3.5</c:v>
                </c:pt>
                <c:pt idx="6">
                  <c:v>3.5</c:v>
                </c:pt>
                <c:pt idx="7">
                  <c:v>3.5</c:v>
                </c:pt>
                <c:pt idx="8">
                  <c:v>3.5</c:v>
                </c:pt>
                <c:pt idx="9">
                  <c:v>3.5</c:v>
                </c:pt>
                <c:pt idx="10">
                  <c:v>3.5</c:v>
                </c:pt>
              </c:numCache>
            </c:numRef>
          </c:val>
        </c:ser>
        <c:axId val="62272118"/>
        <c:axId val="23578151"/>
      </c:areaChart>
      <c:barChart>
        <c:barDir val="col"/>
        <c:grouping val="clustered"/>
        <c:varyColors val="0"/>
        <c:ser>
          <c:idx val="0"/>
          <c:order val="0"/>
          <c:tx>
            <c:v>Score</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'Response Part 2'!$D$23:$D$33</c:f>
              <c:strCache>
                <c:ptCount val="11"/>
                <c:pt idx="0">
                  <c:v>Team integration</c:v>
                </c:pt>
                <c:pt idx="1">
                  <c:v>Empowerment</c:v>
                </c:pt>
                <c:pt idx="2">
                  <c:v>Training &amp; education</c:v>
                </c:pt>
                <c:pt idx="5">
                  <c:v>IT/automation systems support</c:v>
                </c:pt>
                <c:pt idx="6">
                  <c:v>Shared environments - Security &amp; Trust</c:v>
                </c:pt>
                <c:pt idx="7">
                  <c:v>Improvement Teams</c:v>
                </c:pt>
                <c:pt idx="9">
                  <c:v>Staff Appraisal</c:v>
                </c:pt>
                <c:pt idx="10">
                  <c:v>Continuous Professional Development (CPD)</c:v>
                </c:pt>
              </c:strCache>
            </c:strRef>
          </c:cat>
          <c:val>
            <c:numRef>
              <c:f>'Response Part 2'!$G$23:$G$33</c:f>
              <c:numCache>
                <c:ptCount val="11"/>
                <c:pt idx="0">
                  <c:v>0</c:v>
                </c:pt>
                <c:pt idx="1">
                  <c:v>0</c:v>
                </c:pt>
                <c:pt idx="2">
                  <c:v>0</c:v>
                </c:pt>
                <c:pt idx="3">
                  <c:v>0</c:v>
                </c:pt>
                <c:pt idx="4">
                  <c:v>0</c:v>
                </c:pt>
                <c:pt idx="5">
                  <c:v>0</c:v>
                </c:pt>
                <c:pt idx="6">
                  <c:v>0</c:v>
                </c:pt>
                <c:pt idx="7">
                  <c:v>0</c:v>
                </c:pt>
                <c:pt idx="8">
                  <c:v>0</c:v>
                </c:pt>
                <c:pt idx="9">
                  <c:v>0</c:v>
                </c:pt>
                <c:pt idx="10">
                  <c:v>0</c:v>
                </c:pt>
              </c:numCache>
            </c:numRef>
          </c:val>
        </c:ser>
        <c:axId val="62272118"/>
        <c:axId val="23578151"/>
      </c:barChart>
      <c:catAx>
        <c:axId val="62272118"/>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3578151"/>
        <c:crosses val="autoZero"/>
        <c:auto val="1"/>
        <c:lblOffset val="100"/>
        <c:tickLblSkip val="2"/>
        <c:noMultiLvlLbl val="0"/>
      </c:catAx>
      <c:valAx>
        <c:axId val="23578151"/>
        <c:scaling>
          <c:orientation val="minMax"/>
          <c:max val="5"/>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2272118"/>
        <c:crossesAt val="1"/>
        <c:crossBetween val="midCat"/>
        <c:dispUnits/>
        <c:majorUnit val="1"/>
      </c:valAx>
      <c:spPr>
        <a:noFill/>
        <a:ln w="12700">
          <a:solidFill>
            <a:srgbClr val="808080"/>
          </a:solidFill>
        </a:ln>
      </c:spPr>
    </c:plotArea>
    <c:legend>
      <c:legendPos val="r"/>
      <c:layout>
        <c:manualLayout>
          <c:xMode val="edge"/>
          <c:yMode val="edge"/>
          <c:x val="0.80125"/>
          <c:y val="0.30925"/>
          <c:w val="0.1895"/>
          <c:h val="0.083"/>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Supply Network Management</a:t>
            </a:r>
          </a:p>
        </c:rich>
      </c:tx>
      <c:layout>
        <c:manualLayout>
          <c:xMode val="factor"/>
          <c:yMode val="factor"/>
          <c:x val="-0.016"/>
          <c:y val="0"/>
        </c:manualLayout>
      </c:layout>
      <c:spPr>
        <a:noFill/>
        <a:ln>
          <a:noFill/>
        </a:ln>
      </c:spPr>
    </c:title>
    <c:plotArea>
      <c:layout>
        <c:manualLayout>
          <c:xMode val="edge"/>
          <c:yMode val="edge"/>
          <c:x val="0.032"/>
          <c:y val="0.09775"/>
          <c:w val="0.689"/>
          <c:h val="0.8835"/>
        </c:manualLayout>
      </c:layout>
      <c:areaChart>
        <c:grouping val="stacked"/>
        <c:varyColors val="0"/>
        <c:ser>
          <c:idx val="1"/>
          <c:order val="1"/>
          <c:tx>
            <c:v>Benchmark</c:v>
          </c:tx>
          <c:spPr>
            <a:solidFill>
              <a:srgbClr val="CCFFCC"/>
            </a:solidFill>
            <a:ln w="12700">
              <a:solidFill>
                <a:srgbClr val="CCFFCC"/>
              </a:solidFill>
            </a:ln>
          </c:spPr>
          <c:extLst>
            <c:ext xmlns:c14="http://schemas.microsoft.com/office/drawing/2007/8/2/chart" uri="{6F2FDCE9-48DA-4B69-8628-5D25D57E5C99}">
              <c14:invertSolidFillFmt>
                <c14:spPr>
                  <a:solidFill>
                    <a:srgbClr val="FFFFFF"/>
                  </a:solidFill>
                </c14:spPr>
              </c14:invertSolidFillFmt>
            </c:ext>
          </c:extLst>
          <c:cat>
            <c:strRef>
              <c:f>'Response Part 3'!$D$13:$D$22</c:f>
              <c:strCache>
                <c:ptCount val="10"/>
                <c:pt idx="0">
                  <c:v>Degree of integration</c:v>
                </c:pt>
                <c:pt idx="1">
                  <c:v>Sales distribution channels</c:v>
                </c:pt>
                <c:pt idx="2">
                  <c:v>Vendor &amp; customer relationships</c:v>
                </c:pt>
                <c:pt idx="3">
                  <c:v>Infrastucture</c:v>
                </c:pt>
                <c:pt idx="4">
                  <c:v>Suppliers and bought in materials per supplier </c:v>
                </c:pt>
                <c:pt idx="5">
                  <c:v>Co-ordination with suppliers </c:v>
                </c:pt>
                <c:pt idx="6">
                  <c:v>Supplier visibility</c:v>
                </c:pt>
                <c:pt idx="7">
                  <c:v>Supplier performance measures</c:v>
                </c:pt>
                <c:pt idx="8">
                  <c:v>Contracts</c:v>
                </c:pt>
                <c:pt idx="9">
                  <c:v>Performance  </c:v>
                </c:pt>
              </c:strCache>
            </c:strRef>
          </c:cat>
          <c:val>
            <c:numRef>
              <c:f>'Response Part 3'!$I$13:$I$22</c:f>
              <c:numCache>
                <c:ptCount val="10"/>
                <c:pt idx="0">
                  <c:v>3.5</c:v>
                </c:pt>
                <c:pt idx="1">
                  <c:v>3.5</c:v>
                </c:pt>
                <c:pt idx="2">
                  <c:v>3.5</c:v>
                </c:pt>
                <c:pt idx="3">
                  <c:v>3.5</c:v>
                </c:pt>
                <c:pt idx="4">
                  <c:v>3.5</c:v>
                </c:pt>
                <c:pt idx="5">
                  <c:v>3.5</c:v>
                </c:pt>
                <c:pt idx="6">
                  <c:v>3.5</c:v>
                </c:pt>
                <c:pt idx="7">
                  <c:v>3.5</c:v>
                </c:pt>
                <c:pt idx="8">
                  <c:v>3.5</c:v>
                </c:pt>
                <c:pt idx="9">
                  <c:v>3.5</c:v>
                </c:pt>
              </c:numCache>
            </c:numRef>
          </c:val>
        </c:ser>
        <c:axId val="10876768"/>
        <c:axId val="30782049"/>
      </c:areaChart>
      <c:barChart>
        <c:barDir val="col"/>
        <c:grouping val="clustered"/>
        <c:varyColors val="0"/>
        <c:ser>
          <c:idx val="0"/>
          <c:order val="0"/>
          <c:tx>
            <c:v>Score</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'Response Part 3'!$D$13:$D$22</c:f>
              <c:strCache>
                <c:ptCount val="10"/>
                <c:pt idx="0">
                  <c:v>Degree of integration</c:v>
                </c:pt>
                <c:pt idx="1">
                  <c:v>Sales distribution channels</c:v>
                </c:pt>
                <c:pt idx="2">
                  <c:v>Vendor &amp; customer relationships</c:v>
                </c:pt>
                <c:pt idx="3">
                  <c:v>Infrastucture</c:v>
                </c:pt>
                <c:pt idx="4">
                  <c:v>Suppliers and bought in materials per supplier </c:v>
                </c:pt>
                <c:pt idx="5">
                  <c:v>Co-ordination with suppliers </c:v>
                </c:pt>
                <c:pt idx="6">
                  <c:v>Supplier visibility</c:v>
                </c:pt>
                <c:pt idx="7">
                  <c:v>Supplier performance measures</c:v>
                </c:pt>
                <c:pt idx="8">
                  <c:v>Contracts</c:v>
                </c:pt>
                <c:pt idx="9">
                  <c:v>Performance  </c:v>
                </c:pt>
              </c:strCache>
            </c:strRef>
          </c:cat>
          <c:val>
            <c:numRef>
              <c:f>'Response Part 3'!$H$13:$H$22</c:f>
              <c:numCache>
                <c:ptCount val="10"/>
                <c:pt idx="0">
                  <c:v>0</c:v>
                </c:pt>
                <c:pt idx="1">
                  <c:v>0</c:v>
                </c:pt>
                <c:pt idx="2">
                  <c:v>0</c:v>
                </c:pt>
                <c:pt idx="3">
                  <c:v>0</c:v>
                </c:pt>
                <c:pt idx="4">
                  <c:v>0</c:v>
                </c:pt>
                <c:pt idx="5">
                  <c:v>0</c:v>
                </c:pt>
                <c:pt idx="6">
                  <c:v>0</c:v>
                </c:pt>
                <c:pt idx="7">
                  <c:v>0</c:v>
                </c:pt>
                <c:pt idx="8">
                  <c:v>0</c:v>
                </c:pt>
                <c:pt idx="9">
                  <c:v>0</c:v>
                </c:pt>
              </c:numCache>
            </c:numRef>
          </c:val>
        </c:ser>
        <c:axId val="10876768"/>
        <c:axId val="30782049"/>
      </c:barChart>
      <c:catAx>
        <c:axId val="10876768"/>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0782049"/>
        <c:crosses val="autoZero"/>
        <c:auto val="1"/>
        <c:lblOffset val="100"/>
        <c:tickLblSkip val="1"/>
        <c:noMultiLvlLbl val="0"/>
      </c:catAx>
      <c:valAx>
        <c:axId val="30782049"/>
        <c:scaling>
          <c:orientation val="minMax"/>
          <c:max val="5"/>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876768"/>
        <c:crossesAt val="1"/>
        <c:crossBetween val="midCat"/>
        <c:dispUnits/>
        <c:majorUnit val="1"/>
      </c:valAx>
      <c:spPr>
        <a:noFill/>
        <a:ln w="12700">
          <a:solidFill>
            <a:srgbClr val="808080"/>
          </a:solidFill>
        </a:ln>
      </c:spPr>
    </c:plotArea>
    <c:legend>
      <c:legendPos val="r"/>
      <c:layout>
        <c:manualLayout>
          <c:xMode val="edge"/>
          <c:yMode val="edge"/>
          <c:x val="0.75575"/>
          <c:y val="0.2935"/>
          <c:w val="0.22825"/>
          <c:h val="0.069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Sales &amp; Marketing</a:t>
            </a:r>
          </a:p>
        </c:rich>
      </c:tx>
      <c:layout>
        <c:manualLayout>
          <c:xMode val="factor"/>
          <c:yMode val="factor"/>
          <c:x val="-0.0095"/>
          <c:y val="0"/>
        </c:manualLayout>
      </c:layout>
      <c:spPr>
        <a:noFill/>
        <a:ln>
          <a:noFill/>
        </a:ln>
      </c:spPr>
    </c:title>
    <c:plotArea>
      <c:layout>
        <c:manualLayout>
          <c:xMode val="edge"/>
          <c:yMode val="edge"/>
          <c:x val="0.032"/>
          <c:y val="0.0985"/>
          <c:w val="0.689"/>
          <c:h val="0.8825"/>
        </c:manualLayout>
      </c:layout>
      <c:areaChart>
        <c:grouping val="stacked"/>
        <c:varyColors val="0"/>
        <c:ser>
          <c:idx val="1"/>
          <c:order val="1"/>
          <c:tx>
            <c:v>Benchmark</c:v>
          </c:tx>
          <c:spPr>
            <a:solidFill>
              <a:srgbClr val="CCFFCC"/>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'Response Part 3'!$D$23:$D$32</c:f>
              <c:strCache>
                <c:ptCount val="10"/>
                <c:pt idx="0">
                  <c:v>Customer satisfaction surveys</c:v>
                </c:pt>
                <c:pt idx="1">
                  <c:v>Customer satisfaction surveys</c:v>
                </c:pt>
                <c:pt idx="2">
                  <c:v>Customer Relationship Management</c:v>
                </c:pt>
                <c:pt idx="3">
                  <c:v>e-selling</c:v>
                </c:pt>
                <c:pt idx="4">
                  <c:v>Contract bidding</c:v>
                </c:pt>
                <c:pt idx="5">
                  <c:v>Catalogue sales</c:v>
                </c:pt>
                <c:pt idx="6">
                  <c:v>Contracts</c:v>
                </c:pt>
                <c:pt idx="7">
                  <c:v>Enquiry Management</c:v>
                </c:pt>
                <c:pt idx="8">
                  <c:v>E-marketing</c:v>
                </c:pt>
                <c:pt idx="9">
                  <c:v>Sales objectives</c:v>
                </c:pt>
              </c:strCache>
            </c:strRef>
          </c:cat>
          <c:val>
            <c:numRef>
              <c:f>'Response Part 3'!$I$23:$I$32</c:f>
              <c:numCache>
                <c:ptCount val="10"/>
                <c:pt idx="0">
                  <c:v>3.5</c:v>
                </c:pt>
                <c:pt idx="1">
                  <c:v>3.5</c:v>
                </c:pt>
                <c:pt idx="2">
                  <c:v>3.5</c:v>
                </c:pt>
                <c:pt idx="3">
                  <c:v>3.5</c:v>
                </c:pt>
                <c:pt idx="4">
                  <c:v>3.5</c:v>
                </c:pt>
                <c:pt idx="5">
                  <c:v>3.5</c:v>
                </c:pt>
                <c:pt idx="6">
                  <c:v>3.5</c:v>
                </c:pt>
                <c:pt idx="7">
                  <c:v>3.5</c:v>
                </c:pt>
                <c:pt idx="8">
                  <c:v>3.5</c:v>
                </c:pt>
                <c:pt idx="9">
                  <c:v>3.5</c:v>
                </c:pt>
              </c:numCache>
            </c:numRef>
          </c:val>
        </c:ser>
        <c:axId val="8602986"/>
        <c:axId val="10318011"/>
      </c:areaChart>
      <c:barChart>
        <c:barDir val="col"/>
        <c:grouping val="clustered"/>
        <c:varyColors val="0"/>
        <c:ser>
          <c:idx val="0"/>
          <c:order val="0"/>
          <c:tx>
            <c:v>Score</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'Response Part 3'!$D$23:$D$32</c:f>
              <c:strCache>
                <c:ptCount val="10"/>
                <c:pt idx="0">
                  <c:v>Customer satisfaction surveys</c:v>
                </c:pt>
                <c:pt idx="1">
                  <c:v>Customer satisfaction surveys</c:v>
                </c:pt>
                <c:pt idx="2">
                  <c:v>Customer Relationship Management</c:v>
                </c:pt>
                <c:pt idx="3">
                  <c:v>e-selling</c:v>
                </c:pt>
                <c:pt idx="4">
                  <c:v>Contract bidding</c:v>
                </c:pt>
                <c:pt idx="5">
                  <c:v>Catalogue sales</c:v>
                </c:pt>
                <c:pt idx="6">
                  <c:v>Contracts</c:v>
                </c:pt>
                <c:pt idx="7">
                  <c:v>Enquiry Management</c:v>
                </c:pt>
                <c:pt idx="8">
                  <c:v>E-marketing</c:v>
                </c:pt>
                <c:pt idx="9">
                  <c:v>Sales objectives</c:v>
                </c:pt>
              </c:strCache>
            </c:strRef>
          </c:cat>
          <c:val>
            <c:numRef>
              <c:f>'Response Part 3'!$H$23:$H$32</c:f>
              <c:numCache>
                <c:ptCount val="10"/>
                <c:pt idx="0">
                  <c:v>0</c:v>
                </c:pt>
                <c:pt idx="1">
                  <c:v>0</c:v>
                </c:pt>
                <c:pt idx="2">
                  <c:v>0</c:v>
                </c:pt>
                <c:pt idx="3">
                  <c:v>0</c:v>
                </c:pt>
                <c:pt idx="4">
                  <c:v>0</c:v>
                </c:pt>
                <c:pt idx="5">
                  <c:v>0</c:v>
                </c:pt>
                <c:pt idx="6">
                  <c:v>0</c:v>
                </c:pt>
                <c:pt idx="7">
                  <c:v>0</c:v>
                </c:pt>
                <c:pt idx="8">
                  <c:v>0</c:v>
                </c:pt>
                <c:pt idx="9">
                  <c:v>0</c:v>
                </c:pt>
              </c:numCache>
            </c:numRef>
          </c:val>
        </c:ser>
        <c:axId val="8602986"/>
        <c:axId val="10318011"/>
      </c:barChart>
      <c:catAx>
        <c:axId val="8602986"/>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0318011"/>
        <c:crosses val="autoZero"/>
        <c:auto val="1"/>
        <c:lblOffset val="100"/>
        <c:tickLblSkip val="1"/>
        <c:noMultiLvlLbl val="0"/>
      </c:catAx>
      <c:valAx>
        <c:axId val="10318011"/>
        <c:scaling>
          <c:orientation val="minMax"/>
          <c:max val="5"/>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8602986"/>
        <c:crossesAt val="1"/>
        <c:crossBetween val="midCat"/>
        <c:dispUnits/>
        <c:majorUnit val="1"/>
      </c:valAx>
      <c:spPr>
        <a:noFill/>
        <a:ln w="12700">
          <a:solidFill>
            <a:srgbClr val="808080"/>
          </a:solidFill>
        </a:ln>
      </c:spPr>
    </c:plotArea>
    <c:legend>
      <c:legendPos val="r"/>
      <c:layout>
        <c:manualLayout>
          <c:xMode val="edge"/>
          <c:yMode val="edge"/>
          <c:x val="0.7565"/>
          <c:y val="0.34075"/>
          <c:w val="0.23075"/>
          <c:h val="0.070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Purchasing &amp; Planning</a:t>
            </a:r>
          </a:p>
        </c:rich>
      </c:tx>
      <c:layout>
        <c:manualLayout>
          <c:xMode val="factor"/>
          <c:yMode val="factor"/>
          <c:x val="-0.00325"/>
          <c:y val="0"/>
        </c:manualLayout>
      </c:layout>
      <c:spPr>
        <a:noFill/>
        <a:ln>
          <a:noFill/>
        </a:ln>
      </c:spPr>
    </c:title>
    <c:plotArea>
      <c:layout>
        <c:manualLayout>
          <c:xMode val="edge"/>
          <c:yMode val="edge"/>
          <c:x val="0.03225"/>
          <c:y val="0.09775"/>
          <c:w val="0.68675"/>
          <c:h val="0.8835"/>
        </c:manualLayout>
      </c:layout>
      <c:areaChart>
        <c:grouping val="stacked"/>
        <c:varyColors val="0"/>
        <c:ser>
          <c:idx val="1"/>
          <c:order val="1"/>
          <c:tx>
            <c:v>Benchmark</c:v>
          </c:tx>
          <c:spPr>
            <a:solidFill>
              <a:srgbClr val="CCFFCC"/>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'Response Part 3'!$D$33:$D$42</c:f>
              <c:strCache>
                <c:ptCount val="10"/>
                <c:pt idx="0">
                  <c:v>e procurement</c:v>
                </c:pt>
                <c:pt idx="1">
                  <c:v>e procurement</c:v>
                </c:pt>
                <c:pt idx="2">
                  <c:v>Materials Resource Planning (MRP)</c:v>
                </c:pt>
                <c:pt idx="3">
                  <c:v>Job Tracking</c:v>
                </c:pt>
                <c:pt idx="4">
                  <c:v>Planning methodology</c:v>
                </c:pt>
                <c:pt idx="5">
                  <c:v>Planning methodology</c:v>
                </c:pt>
                <c:pt idx="6">
                  <c:v>Planning methodology</c:v>
                </c:pt>
                <c:pt idx="7">
                  <c:v>Planning methodology</c:v>
                </c:pt>
                <c:pt idx="8">
                  <c:v>Enterprise Resource Planning (ERP)</c:v>
                </c:pt>
                <c:pt idx="9">
                  <c:v>Contracts</c:v>
                </c:pt>
              </c:strCache>
            </c:strRef>
          </c:cat>
          <c:val>
            <c:numRef>
              <c:f>'Response Part 3'!$I$33:$I$42</c:f>
              <c:numCache>
                <c:ptCount val="10"/>
                <c:pt idx="0">
                  <c:v>3.5</c:v>
                </c:pt>
                <c:pt idx="1">
                  <c:v>3.5</c:v>
                </c:pt>
                <c:pt idx="2">
                  <c:v>3.5</c:v>
                </c:pt>
                <c:pt idx="3">
                  <c:v>3.5</c:v>
                </c:pt>
                <c:pt idx="4">
                  <c:v>3.5</c:v>
                </c:pt>
                <c:pt idx="5">
                  <c:v>3.5</c:v>
                </c:pt>
                <c:pt idx="6">
                  <c:v>3.5</c:v>
                </c:pt>
                <c:pt idx="7">
                  <c:v>3.5</c:v>
                </c:pt>
                <c:pt idx="8">
                  <c:v>3.5</c:v>
                </c:pt>
                <c:pt idx="9">
                  <c:v>3.5</c:v>
                </c:pt>
              </c:numCache>
            </c:numRef>
          </c:val>
        </c:ser>
        <c:axId val="25753236"/>
        <c:axId val="30452533"/>
      </c:areaChart>
      <c:barChart>
        <c:barDir val="col"/>
        <c:grouping val="clustered"/>
        <c:varyColors val="0"/>
        <c:ser>
          <c:idx val="0"/>
          <c:order val="0"/>
          <c:tx>
            <c:v>Score</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'Response Part 3'!$D$33:$D$42</c:f>
              <c:strCache>
                <c:ptCount val="10"/>
                <c:pt idx="0">
                  <c:v>e procurement</c:v>
                </c:pt>
                <c:pt idx="1">
                  <c:v>e procurement</c:v>
                </c:pt>
                <c:pt idx="2">
                  <c:v>Materials Resource Planning (MRP)</c:v>
                </c:pt>
                <c:pt idx="3">
                  <c:v>Job Tracking</c:v>
                </c:pt>
                <c:pt idx="4">
                  <c:v>Planning methodology</c:v>
                </c:pt>
                <c:pt idx="5">
                  <c:v>Planning methodology</c:v>
                </c:pt>
                <c:pt idx="6">
                  <c:v>Planning methodology</c:v>
                </c:pt>
                <c:pt idx="7">
                  <c:v>Planning methodology</c:v>
                </c:pt>
                <c:pt idx="8">
                  <c:v>Enterprise Resource Planning (ERP)</c:v>
                </c:pt>
                <c:pt idx="9">
                  <c:v>Contracts</c:v>
                </c:pt>
              </c:strCache>
            </c:strRef>
          </c:cat>
          <c:val>
            <c:numRef>
              <c:f>'Response Part 3'!$H$33:$H$42</c:f>
              <c:numCache>
                <c:ptCount val="10"/>
                <c:pt idx="0">
                  <c:v>0</c:v>
                </c:pt>
                <c:pt idx="1">
                  <c:v>0</c:v>
                </c:pt>
                <c:pt idx="2">
                  <c:v>0</c:v>
                </c:pt>
                <c:pt idx="3">
                  <c:v>0</c:v>
                </c:pt>
                <c:pt idx="4">
                  <c:v>0</c:v>
                </c:pt>
                <c:pt idx="5">
                  <c:v>0</c:v>
                </c:pt>
                <c:pt idx="6">
                  <c:v>0</c:v>
                </c:pt>
                <c:pt idx="7">
                  <c:v>0</c:v>
                </c:pt>
                <c:pt idx="8">
                  <c:v>0</c:v>
                </c:pt>
                <c:pt idx="9">
                  <c:v>0</c:v>
                </c:pt>
              </c:numCache>
            </c:numRef>
          </c:val>
        </c:ser>
        <c:axId val="25753236"/>
        <c:axId val="30452533"/>
      </c:barChart>
      <c:catAx>
        <c:axId val="25753236"/>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0452533"/>
        <c:crosses val="autoZero"/>
        <c:auto val="1"/>
        <c:lblOffset val="100"/>
        <c:tickLblSkip val="2"/>
        <c:noMultiLvlLbl val="0"/>
      </c:catAx>
      <c:valAx>
        <c:axId val="30452533"/>
        <c:scaling>
          <c:orientation val="minMax"/>
          <c:max val="5"/>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5753236"/>
        <c:crossesAt val="1"/>
        <c:crossBetween val="midCat"/>
        <c:dispUnits/>
        <c:majorUnit val="1"/>
      </c:valAx>
      <c:spPr>
        <a:noFill/>
        <a:ln w="12700">
          <a:solidFill>
            <a:srgbClr val="808080"/>
          </a:solidFill>
        </a:ln>
      </c:spPr>
    </c:plotArea>
    <c:legend>
      <c:legendPos val="r"/>
      <c:layout>
        <c:manualLayout>
          <c:xMode val="edge"/>
          <c:yMode val="edge"/>
          <c:x val="0.75475"/>
          <c:y val="0.34125"/>
          <c:w val="0.23225"/>
          <c:h val="0.069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Manufacturing</a:t>
            </a:r>
          </a:p>
        </c:rich>
      </c:tx>
      <c:layout>
        <c:manualLayout>
          <c:xMode val="factor"/>
          <c:yMode val="factor"/>
          <c:x val="-0.00325"/>
          <c:y val="0"/>
        </c:manualLayout>
      </c:layout>
      <c:spPr>
        <a:noFill/>
        <a:ln>
          <a:noFill/>
        </a:ln>
      </c:spPr>
    </c:title>
    <c:plotArea>
      <c:layout>
        <c:manualLayout>
          <c:xMode val="edge"/>
          <c:yMode val="edge"/>
          <c:x val="0.03175"/>
          <c:y val="0.098"/>
          <c:w val="0.691"/>
          <c:h val="0.883"/>
        </c:manualLayout>
      </c:layout>
      <c:areaChart>
        <c:grouping val="stacked"/>
        <c:varyColors val="0"/>
        <c:ser>
          <c:idx val="1"/>
          <c:order val="1"/>
          <c:tx>
            <c:v>Benchmark</c:v>
          </c:tx>
          <c:spPr>
            <a:solidFill>
              <a:srgbClr val="CCFFCC"/>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'Response Part 3'!$D$43:$D$52</c:f>
              <c:strCache>
                <c:ptCount val="10"/>
                <c:pt idx="0">
                  <c:v>Job tracking</c:v>
                </c:pt>
                <c:pt idx="1">
                  <c:v>Capacity constraints &amp; Utilisation</c:v>
                </c:pt>
                <c:pt idx="2">
                  <c:v>Shop floor control</c:v>
                </c:pt>
                <c:pt idx="3">
                  <c:v>Job costing</c:v>
                </c:pt>
                <c:pt idx="4">
                  <c:v>Process control</c:v>
                </c:pt>
                <c:pt idx="5">
                  <c:v>Adoption of concurrent engineering</c:v>
                </c:pt>
                <c:pt idx="6">
                  <c:v>Process planning</c:v>
                </c:pt>
                <c:pt idx="7">
                  <c:v>Optimisation</c:v>
                </c:pt>
                <c:pt idx="8">
                  <c:v>Computer Integrated Manufacture (CIM)</c:v>
                </c:pt>
                <c:pt idx="9">
                  <c:v>Quality/Inspection</c:v>
                </c:pt>
              </c:strCache>
            </c:strRef>
          </c:cat>
          <c:val>
            <c:numRef>
              <c:f>'Response Part 3'!$I$43:$I$52</c:f>
              <c:numCache>
                <c:ptCount val="10"/>
                <c:pt idx="0">
                  <c:v>3.5</c:v>
                </c:pt>
                <c:pt idx="1">
                  <c:v>3.5</c:v>
                </c:pt>
                <c:pt idx="2">
                  <c:v>3.5</c:v>
                </c:pt>
                <c:pt idx="3">
                  <c:v>3.5</c:v>
                </c:pt>
                <c:pt idx="4">
                  <c:v>3.5</c:v>
                </c:pt>
                <c:pt idx="5">
                  <c:v>3.5</c:v>
                </c:pt>
                <c:pt idx="6">
                  <c:v>3.5</c:v>
                </c:pt>
                <c:pt idx="7">
                  <c:v>3.5</c:v>
                </c:pt>
                <c:pt idx="8">
                  <c:v>3.5</c:v>
                </c:pt>
                <c:pt idx="9">
                  <c:v>3.5</c:v>
                </c:pt>
              </c:numCache>
            </c:numRef>
          </c:val>
        </c:ser>
        <c:axId val="5637342"/>
        <c:axId val="50736079"/>
      </c:areaChart>
      <c:barChart>
        <c:barDir val="col"/>
        <c:grouping val="clustered"/>
        <c:varyColors val="0"/>
        <c:ser>
          <c:idx val="0"/>
          <c:order val="0"/>
          <c:tx>
            <c:v>Score</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'Response Part 3'!$D$43:$D$52</c:f>
              <c:strCache>
                <c:ptCount val="10"/>
                <c:pt idx="0">
                  <c:v>Job tracking</c:v>
                </c:pt>
                <c:pt idx="1">
                  <c:v>Capacity constraints &amp; Utilisation</c:v>
                </c:pt>
                <c:pt idx="2">
                  <c:v>Shop floor control</c:v>
                </c:pt>
                <c:pt idx="3">
                  <c:v>Job costing</c:v>
                </c:pt>
                <c:pt idx="4">
                  <c:v>Process control</c:v>
                </c:pt>
                <c:pt idx="5">
                  <c:v>Adoption of concurrent engineering</c:v>
                </c:pt>
                <c:pt idx="6">
                  <c:v>Process planning</c:v>
                </c:pt>
                <c:pt idx="7">
                  <c:v>Optimisation</c:v>
                </c:pt>
                <c:pt idx="8">
                  <c:v>Computer Integrated Manufacture (CIM)</c:v>
                </c:pt>
                <c:pt idx="9">
                  <c:v>Quality/Inspection</c:v>
                </c:pt>
              </c:strCache>
            </c:strRef>
          </c:cat>
          <c:val>
            <c:numRef>
              <c:f>'Response Part 3'!$H$43:$H$52</c:f>
              <c:numCache>
                <c:ptCount val="10"/>
                <c:pt idx="0">
                  <c:v>0</c:v>
                </c:pt>
                <c:pt idx="1">
                  <c:v>0</c:v>
                </c:pt>
                <c:pt idx="2">
                  <c:v>0</c:v>
                </c:pt>
                <c:pt idx="3">
                  <c:v>0</c:v>
                </c:pt>
                <c:pt idx="4">
                  <c:v>0</c:v>
                </c:pt>
                <c:pt idx="5">
                  <c:v>0</c:v>
                </c:pt>
                <c:pt idx="6">
                  <c:v>0</c:v>
                </c:pt>
                <c:pt idx="7">
                  <c:v>0</c:v>
                </c:pt>
                <c:pt idx="8">
                  <c:v>0</c:v>
                </c:pt>
                <c:pt idx="9">
                  <c:v>0</c:v>
                </c:pt>
              </c:numCache>
            </c:numRef>
          </c:val>
        </c:ser>
        <c:axId val="5637342"/>
        <c:axId val="50736079"/>
      </c:barChart>
      <c:catAx>
        <c:axId val="5637342"/>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0736079"/>
        <c:crosses val="autoZero"/>
        <c:auto val="1"/>
        <c:lblOffset val="100"/>
        <c:tickLblSkip val="1"/>
        <c:noMultiLvlLbl val="0"/>
      </c:catAx>
      <c:valAx>
        <c:axId val="50736079"/>
        <c:scaling>
          <c:orientation val="minMax"/>
          <c:max val="5"/>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637342"/>
        <c:crossesAt val="1"/>
        <c:crossBetween val="midCat"/>
        <c:dispUnits/>
        <c:majorUnit val="1"/>
      </c:valAx>
      <c:spPr>
        <a:noFill/>
        <a:ln w="12700">
          <a:solidFill>
            <a:srgbClr val="808080"/>
          </a:solidFill>
        </a:ln>
      </c:spPr>
    </c:plotArea>
    <c:legend>
      <c:legendPos val="r"/>
      <c:layout>
        <c:manualLayout>
          <c:xMode val="edge"/>
          <c:yMode val="edge"/>
          <c:x val="0.7565"/>
          <c:y val="0.324"/>
          <c:w val="0.2275"/>
          <c:h val="0.07"/>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Design &amp; Development</a:t>
            </a:r>
          </a:p>
        </c:rich>
      </c:tx>
      <c:layout>
        <c:manualLayout>
          <c:xMode val="factor"/>
          <c:yMode val="factor"/>
          <c:x val="-0.00625"/>
          <c:y val="0"/>
        </c:manualLayout>
      </c:layout>
      <c:spPr>
        <a:noFill/>
        <a:ln>
          <a:noFill/>
        </a:ln>
      </c:spPr>
    </c:title>
    <c:plotArea>
      <c:layout>
        <c:manualLayout>
          <c:xMode val="edge"/>
          <c:yMode val="edge"/>
          <c:x val="0.03175"/>
          <c:y val="0.0985"/>
          <c:w val="0.693"/>
          <c:h val="0.8825"/>
        </c:manualLayout>
      </c:layout>
      <c:areaChart>
        <c:grouping val="stacked"/>
        <c:varyColors val="0"/>
        <c:ser>
          <c:idx val="1"/>
          <c:order val="1"/>
          <c:tx>
            <c:v>Benchmark</c:v>
          </c:tx>
          <c:spPr>
            <a:solidFill>
              <a:srgbClr val="CCFFCC"/>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'Response Part 3'!$D$53:$D$65</c:f>
              <c:strCache>
                <c:ptCount val="13"/>
                <c:pt idx="0">
                  <c:v>2D design</c:v>
                </c:pt>
                <c:pt idx="1">
                  <c:v>3D design</c:v>
                </c:pt>
                <c:pt idx="2">
                  <c:v>Simulations and Analysis. </c:v>
                </c:pt>
                <c:pt idx="3">
                  <c:v>Generation of prototypes</c:v>
                </c:pt>
                <c:pt idx="4">
                  <c:v>Data exchange</c:v>
                </c:pt>
                <c:pt idx="5">
                  <c:v>Adoption of standards &amp; robust design principles</c:v>
                </c:pt>
                <c:pt idx="6">
                  <c:v>Contract requirement standards</c:v>
                </c:pt>
                <c:pt idx="7">
                  <c:v>Life cycle considerations</c:v>
                </c:pt>
                <c:pt idx="8">
                  <c:v>Component engineering, design process</c:v>
                </c:pt>
                <c:pt idx="9">
                  <c:v>Master data consistency - ie parts numbering</c:v>
                </c:pt>
                <c:pt idx="10">
                  <c:v>Manufacture of product and/or tooling (RP)</c:v>
                </c:pt>
                <c:pt idx="11">
                  <c:v>External design &amp; development</c:v>
                </c:pt>
                <c:pt idx="12">
                  <c:v>Document Management</c:v>
                </c:pt>
              </c:strCache>
            </c:strRef>
          </c:cat>
          <c:val>
            <c:numRef>
              <c:f>'Response Part 3'!$I$53:$I$65</c:f>
              <c:numCache>
                <c:ptCount val="13"/>
                <c:pt idx="0">
                  <c:v>3.5</c:v>
                </c:pt>
                <c:pt idx="1">
                  <c:v>3.5</c:v>
                </c:pt>
                <c:pt idx="2">
                  <c:v>3.5</c:v>
                </c:pt>
                <c:pt idx="3">
                  <c:v>3.5</c:v>
                </c:pt>
                <c:pt idx="4">
                  <c:v>3.5</c:v>
                </c:pt>
                <c:pt idx="5">
                  <c:v>3.5</c:v>
                </c:pt>
                <c:pt idx="6">
                  <c:v>3.5</c:v>
                </c:pt>
                <c:pt idx="7">
                  <c:v>3.5</c:v>
                </c:pt>
                <c:pt idx="8">
                  <c:v>3.5</c:v>
                </c:pt>
                <c:pt idx="9">
                  <c:v>3.5</c:v>
                </c:pt>
                <c:pt idx="10">
                  <c:v>3.5</c:v>
                </c:pt>
                <c:pt idx="11">
                  <c:v>3.5</c:v>
                </c:pt>
                <c:pt idx="12">
                  <c:v>3.5</c:v>
                </c:pt>
              </c:numCache>
            </c:numRef>
          </c:val>
        </c:ser>
        <c:axId val="53971528"/>
        <c:axId val="15981705"/>
      </c:areaChart>
      <c:barChart>
        <c:barDir val="col"/>
        <c:grouping val="clustered"/>
        <c:varyColors val="0"/>
        <c:ser>
          <c:idx val="0"/>
          <c:order val="0"/>
          <c:tx>
            <c:v>Score</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'Response Part 3'!$D$53:$D$65</c:f>
              <c:strCache>
                <c:ptCount val="13"/>
                <c:pt idx="0">
                  <c:v>2D design</c:v>
                </c:pt>
                <c:pt idx="1">
                  <c:v>3D design</c:v>
                </c:pt>
                <c:pt idx="2">
                  <c:v>Simulations and Analysis. </c:v>
                </c:pt>
                <c:pt idx="3">
                  <c:v>Generation of prototypes</c:v>
                </c:pt>
                <c:pt idx="4">
                  <c:v>Data exchange</c:v>
                </c:pt>
                <c:pt idx="5">
                  <c:v>Adoption of standards &amp; robust design principles</c:v>
                </c:pt>
                <c:pt idx="6">
                  <c:v>Contract requirement standards</c:v>
                </c:pt>
                <c:pt idx="7">
                  <c:v>Life cycle considerations</c:v>
                </c:pt>
                <c:pt idx="8">
                  <c:v>Component engineering, design process</c:v>
                </c:pt>
                <c:pt idx="9">
                  <c:v>Master data consistency - ie parts numbering</c:v>
                </c:pt>
                <c:pt idx="10">
                  <c:v>Manufacture of product and/or tooling (RP)</c:v>
                </c:pt>
                <c:pt idx="11">
                  <c:v>External design &amp; development</c:v>
                </c:pt>
                <c:pt idx="12">
                  <c:v>Document Management</c:v>
                </c:pt>
              </c:strCache>
            </c:strRef>
          </c:cat>
          <c:val>
            <c:numRef>
              <c:f>'Response Part 3'!$H$53:$H$65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53971528"/>
        <c:axId val="15981705"/>
      </c:barChart>
      <c:catAx>
        <c:axId val="53971528"/>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5981705"/>
        <c:crosses val="autoZero"/>
        <c:auto val="1"/>
        <c:lblOffset val="100"/>
        <c:tickLblSkip val="2"/>
        <c:noMultiLvlLbl val="0"/>
      </c:catAx>
      <c:valAx>
        <c:axId val="15981705"/>
        <c:scaling>
          <c:orientation val="minMax"/>
          <c:max val="5"/>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971528"/>
        <c:crossesAt val="1"/>
        <c:crossBetween val="midCat"/>
        <c:dispUnits/>
        <c:majorUnit val="1"/>
      </c:valAx>
      <c:spPr>
        <a:noFill/>
        <a:ln w="12700">
          <a:solidFill>
            <a:srgbClr val="808080"/>
          </a:solidFill>
        </a:ln>
      </c:spPr>
    </c:plotArea>
    <c:legend>
      <c:legendPos val="r"/>
      <c:layout>
        <c:manualLayout>
          <c:xMode val="edge"/>
          <c:yMode val="edge"/>
          <c:x val="0.75875"/>
          <c:y val="0.30725"/>
          <c:w val="0.2255"/>
          <c:h val="0.070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Quality</a:t>
            </a:r>
          </a:p>
        </c:rich>
      </c:tx>
      <c:layout>
        <c:manualLayout>
          <c:xMode val="factor"/>
          <c:yMode val="factor"/>
          <c:x val="0.00625"/>
          <c:y val="0"/>
        </c:manualLayout>
      </c:layout>
      <c:spPr>
        <a:noFill/>
        <a:ln>
          <a:noFill/>
        </a:ln>
      </c:spPr>
    </c:title>
    <c:plotArea>
      <c:layout>
        <c:manualLayout>
          <c:xMode val="edge"/>
          <c:yMode val="edge"/>
          <c:x val="0.0315"/>
          <c:y val="0.098"/>
          <c:w val="0.69525"/>
          <c:h val="0.883"/>
        </c:manualLayout>
      </c:layout>
      <c:areaChart>
        <c:grouping val="stacked"/>
        <c:varyColors val="0"/>
        <c:ser>
          <c:idx val="1"/>
          <c:order val="1"/>
          <c:tx>
            <c:v>Benchmark</c:v>
          </c:tx>
          <c:spPr>
            <a:solidFill>
              <a:srgbClr val="CCFFCC"/>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'Response Part 3'!$D$66:$D$76</c:f>
              <c:strCache>
                <c:ptCount val="11"/>
                <c:pt idx="0">
                  <c:v>Data Collection</c:v>
                </c:pt>
                <c:pt idx="1">
                  <c:v>Overall Equipment Effectiveness (OEE)</c:v>
                </c:pt>
                <c:pt idx="2">
                  <c:v>Cost of quality.</c:v>
                </c:pt>
                <c:pt idx="3">
                  <c:v>Supplier Quality Agreements </c:v>
                </c:pt>
                <c:pt idx="4">
                  <c:v>Conformance certification</c:v>
                </c:pt>
                <c:pt idx="5">
                  <c:v>Inspection reporting &amp; corrective actions</c:v>
                </c:pt>
                <c:pt idx="6">
                  <c:v>Validation</c:v>
                </c:pt>
                <c:pt idx="7">
                  <c:v>Standards</c:v>
                </c:pt>
                <c:pt idx="8">
                  <c:v>Measurement of supplier in quality</c:v>
                </c:pt>
                <c:pt idx="9">
                  <c:v>Measurement customer out quality</c:v>
                </c:pt>
                <c:pt idx="10">
                  <c:v>Document Management</c:v>
                </c:pt>
              </c:strCache>
            </c:strRef>
          </c:cat>
          <c:val>
            <c:numRef>
              <c:f>'Response Part 3'!$I$66:$I$76</c:f>
              <c:numCache>
                <c:ptCount val="11"/>
                <c:pt idx="0">
                  <c:v>3.5</c:v>
                </c:pt>
                <c:pt idx="1">
                  <c:v>3.5</c:v>
                </c:pt>
                <c:pt idx="2">
                  <c:v>3.5</c:v>
                </c:pt>
                <c:pt idx="3">
                  <c:v>3.5</c:v>
                </c:pt>
                <c:pt idx="4">
                  <c:v>3.5</c:v>
                </c:pt>
                <c:pt idx="5">
                  <c:v>3.5</c:v>
                </c:pt>
                <c:pt idx="6">
                  <c:v>3.5</c:v>
                </c:pt>
                <c:pt idx="7">
                  <c:v>3.5</c:v>
                </c:pt>
                <c:pt idx="8">
                  <c:v>3.5</c:v>
                </c:pt>
                <c:pt idx="9">
                  <c:v>3.5</c:v>
                </c:pt>
                <c:pt idx="10">
                  <c:v>3.5</c:v>
                </c:pt>
              </c:numCache>
            </c:numRef>
          </c:val>
        </c:ser>
        <c:axId val="9617618"/>
        <c:axId val="19449699"/>
      </c:areaChart>
      <c:barChart>
        <c:barDir val="col"/>
        <c:grouping val="clustered"/>
        <c:varyColors val="0"/>
        <c:ser>
          <c:idx val="0"/>
          <c:order val="0"/>
          <c:tx>
            <c:v>Score</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'Response Part 3'!$D$66:$D$76</c:f>
              <c:strCache>
                <c:ptCount val="11"/>
                <c:pt idx="0">
                  <c:v>Data Collection</c:v>
                </c:pt>
                <c:pt idx="1">
                  <c:v>Overall Equipment Effectiveness (OEE)</c:v>
                </c:pt>
                <c:pt idx="2">
                  <c:v>Cost of quality.</c:v>
                </c:pt>
                <c:pt idx="3">
                  <c:v>Supplier Quality Agreements </c:v>
                </c:pt>
                <c:pt idx="4">
                  <c:v>Conformance certification</c:v>
                </c:pt>
                <c:pt idx="5">
                  <c:v>Inspection reporting &amp; corrective actions</c:v>
                </c:pt>
                <c:pt idx="6">
                  <c:v>Validation</c:v>
                </c:pt>
                <c:pt idx="7">
                  <c:v>Standards</c:v>
                </c:pt>
                <c:pt idx="8">
                  <c:v>Measurement of supplier in quality</c:v>
                </c:pt>
                <c:pt idx="9">
                  <c:v>Measurement customer out quality</c:v>
                </c:pt>
                <c:pt idx="10">
                  <c:v>Document Management</c:v>
                </c:pt>
              </c:strCache>
            </c:strRef>
          </c:cat>
          <c:val>
            <c:numRef>
              <c:f>'Response Part 3'!$H$66:$H$76</c:f>
              <c:numCache>
                <c:ptCount val="11"/>
                <c:pt idx="0">
                  <c:v>0</c:v>
                </c:pt>
                <c:pt idx="1">
                  <c:v>0</c:v>
                </c:pt>
                <c:pt idx="2">
                  <c:v>0</c:v>
                </c:pt>
                <c:pt idx="3">
                  <c:v>0</c:v>
                </c:pt>
                <c:pt idx="4">
                  <c:v>0</c:v>
                </c:pt>
                <c:pt idx="5">
                  <c:v>0</c:v>
                </c:pt>
                <c:pt idx="6">
                  <c:v>0</c:v>
                </c:pt>
                <c:pt idx="7">
                  <c:v>0</c:v>
                </c:pt>
                <c:pt idx="8">
                  <c:v>0</c:v>
                </c:pt>
                <c:pt idx="9">
                  <c:v>0</c:v>
                </c:pt>
                <c:pt idx="10">
                  <c:v>0</c:v>
                </c:pt>
              </c:numCache>
            </c:numRef>
          </c:val>
        </c:ser>
        <c:axId val="9617618"/>
        <c:axId val="19449699"/>
      </c:barChart>
      <c:catAx>
        <c:axId val="9617618"/>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9449699"/>
        <c:crosses val="autoZero"/>
        <c:auto val="1"/>
        <c:lblOffset val="100"/>
        <c:tickLblSkip val="2"/>
        <c:noMultiLvlLbl val="0"/>
      </c:catAx>
      <c:valAx>
        <c:axId val="19449699"/>
        <c:scaling>
          <c:orientation val="minMax"/>
          <c:max val="5"/>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9617618"/>
        <c:crossesAt val="1"/>
        <c:crossBetween val="midCat"/>
        <c:dispUnits/>
        <c:majorUnit val="1"/>
      </c:valAx>
      <c:spPr>
        <a:noFill/>
        <a:ln w="12700">
          <a:solidFill>
            <a:srgbClr val="808080"/>
          </a:solidFill>
        </a:ln>
      </c:spPr>
    </c:plotArea>
    <c:legend>
      <c:legendPos val="r"/>
      <c:layout>
        <c:manualLayout>
          <c:xMode val="edge"/>
          <c:yMode val="edge"/>
          <c:x val="0.7595"/>
          <c:y val="0.31675"/>
          <c:w val="0.22475"/>
          <c:h val="0.070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Integrated Logistics Support</a:t>
            </a:r>
          </a:p>
        </c:rich>
      </c:tx>
      <c:layout>
        <c:manualLayout>
          <c:xMode val="factor"/>
          <c:yMode val="factor"/>
          <c:x val="-0.01575"/>
          <c:y val="0"/>
        </c:manualLayout>
      </c:layout>
      <c:spPr>
        <a:noFill/>
        <a:ln>
          <a:noFill/>
        </a:ln>
      </c:spPr>
    </c:title>
    <c:plotArea>
      <c:layout>
        <c:manualLayout>
          <c:xMode val="edge"/>
          <c:yMode val="edge"/>
          <c:x val="0.0315"/>
          <c:y val="0.098"/>
          <c:w val="0.69525"/>
          <c:h val="0.883"/>
        </c:manualLayout>
      </c:layout>
      <c:areaChart>
        <c:grouping val="stacked"/>
        <c:varyColors val="0"/>
        <c:ser>
          <c:idx val="1"/>
          <c:order val="1"/>
          <c:tx>
            <c:v>Benchmark</c:v>
          </c:tx>
          <c:spPr>
            <a:solidFill>
              <a:srgbClr val="CCFFCC"/>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'Response Part 3'!$D$77:$D$86</c:f>
              <c:strCache>
                <c:ptCount val="10"/>
                <c:pt idx="0">
                  <c:v>Complete &amp; on time deliveries (COTD)</c:v>
                </c:pt>
                <c:pt idx="1">
                  <c:v>Stock levels</c:v>
                </c:pt>
                <c:pt idx="2">
                  <c:v>Stock accuracy</c:v>
                </c:pt>
                <c:pt idx="3">
                  <c:v>Real time system updates</c:v>
                </c:pt>
                <c:pt idx="4">
                  <c:v>Batch system updates</c:v>
                </c:pt>
                <c:pt idx="5">
                  <c:v>Visibility of warehouses &amp; contents</c:v>
                </c:pt>
                <c:pt idx="6">
                  <c:v>Load Tracking (Transport)</c:v>
                </c:pt>
                <c:pt idx="7">
                  <c:v>Load Tracking (Transport)</c:v>
                </c:pt>
                <c:pt idx="8">
                  <c:v>Load Tracking (Transport)</c:v>
                </c:pt>
                <c:pt idx="9">
                  <c:v>Load Tracking (Transport)</c:v>
                </c:pt>
              </c:strCache>
            </c:strRef>
          </c:cat>
          <c:val>
            <c:numRef>
              <c:f>'Response Part 3'!$I$77:$I$86</c:f>
              <c:numCache>
                <c:ptCount val="10"/>
                <c:pt idx="0">
                  <c:v>3.5</c:v>
                </c:pt>
                <c:pt idx="1">
                  <c:v>3.5</c:v>
                </c:pt>
                <c:pt idx="2">
                  <c:v>3.5</c:v>
                </c:pt>
                <c:pt idx="3">
                  <c:v>3.5</c:v>
                </c:pt>
                <c:pt idx="4">
                  <c:v>3.5</c:v>
                </c:pt>
                <c:pt idx="5">
                  <c:v>3.5</c:v>
                </c:pt>
                <c:pt idx="6">
                  <c:v>3.5</c:v>
                </c:pt>
                <c:pt idx="7">
                  <c:v>3.5</c:v>
                </c:pt>
                <c:pt idx="8">
                  <c:v>3.5</c:v>
                </c:pt>
                <c:pt idx="9">
                  <c:v>3.5</c:v>
                </c:pt>
              </c:numCache>
            </c:numRef>
          </c:val>
        </c:ser>
        <c:axId val="40829564"/>
        <c:axId val="31921757"/>
      </c:areaChart>
      <c:barChart>
        <c:barDir val="col"/>
        <c:grouping val="clustered"/>
        <c:varyColors val="0"/>
        <c:ser>
          <c:idx val="0"/>
          <c:order val="0"/>
          <c:tx>
            <c:v>Score</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'Response Part 3'!$D$77:$D$86</c:f>
              <c:strCache>
                <c:ptCount val="10"/>
                <c:pt idx="0">
                  <c:v>Complete &amp; on time deliveries (COTD)</c:v>
                </c:pt>
                <c:pt idx="1">
                  <c:v>Stock levels</c:v>
                </c:pt>
                <c:pt idx="2">
                  <c:v>Stock accuracy</c:v>
                </c:pt>
                <c:pt idx="3">
                  <c:v>Real time system updates</c:v>
                </c:pt>
                <c:pt idx="4">
                  <c:v>Batch system updates</c:v>
                </c:pt>
                <c:pt idx="5">
                  <c:v>Visibility of warehouses &amp; contents</c:v>
                </c:pt>
                <c:pt idx="6">
                  <c:v>Load Tracking (Transport)</c:v>
                </c:pt>
                <c:pt idx="7">
                  <c:v>Load Tracking (Transport)</c:v>
                </c:pt>
                <c:pt idx="8">
                  <c:v>Load Tracking (Transport)</c:v>
                </c:pt>
                <c:pt idx="9">
                  <c:v>Load Tracking (Transport)</c:v>
                </c:pt>
              </c:strCache>
            </c:strRef>
          </c:cat>
          <c:val>
            <c:numRef>
              <c:f>'Response Part 3'!$H$77:$H$86</c:f>
              <c:numCache>
                <c:ptCount val="10"/>
                <c:pt idx="0">
                  <c:v>0</c:v>
                </c:pt>
                <c:pt idx="1">
                  <c:v>0</c:v>
                </c:pt>
                <c:pt idx="2">
                  <c:v>0</c:v>
                </c:pt>
                <c:pt idx="3">
                  <c:v>0</c:v>
                </c:pt>
                <c:pt idx="4">
                  <c:v>0</c:v>
                </c:pt>
                <c:pt idx="5">
                  <c:v>0</c:v>
                </c:pt>
                <c:pt idx="6">
                  <c:v>0</c:v>
                </c:pt>
                <c:pt idx="7">
                  <c:v>0</c:v>
                </c:pt>
                <c:pt idx="8">
                  <c:v>0</c:v>
                </c:pt>
                <c:pt idx="9">
                  <c:v>0</c:v>
                </c:pt>
              </c:numCache>
            </c:numRef>
          </c:val>
        </c:ser>
        <c:axId val="40829564"/>
        <c:axId val="31921757"/>
      </c:barChart>
      <c:catAx>
        <c:axId val="4082956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1921757"/>
        <c:crosses val="autoZero"/>
        <c:auto val="1"/>
        <c:lblOffset val="100"/>
        <c:tickLblSkip val="1"/>
        <c:noMultiLvlLbl val="0"/>
      </c:catAx>
      <c:valAx>
        <c:axId val="31921757"/>
        <c:scaling>
          <c:orientation val="minMax"/>
          <c:max val="5"/>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0829564"/>
        <c:crossesAt val="1"/>
        <c:crossBetween val="midCat"/>
        <c:dispUnits/>
        <c:majorUnit val="1"/>
      </c:valAx>
      <c:spPr>
        <a:noFill/>
        <a:ln w="12700">
          <a:solidFill>
            <a:srgbClr val="808080"/>
          </a:solidFill>
        </a:ln>
      </c:spPr>
    </c:plotArea>
    <c:legend>
      <c:legendPos val="r"/>
      <c:layout>
        <c:manualLayout>
          <c:xMode val="edge"/>
          <c:yMode val="edge"/>
          <c:x val="0.76025"/>
          <c:y val="0.332"/>
          <c:w val="0.224"/>
          <c:h val="0.07"/>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 Id="rId6" Type="http://schemas.openxmlformats.org/officeDocument/2006/relationships/chart" Target="/xl/charts/chart8.xml" /><Relationship Id="rId7" Type="http://schemas.openxmlformats.org/officeDocument/2006/relationships/chart" Target="/xl/charts/chart9.xml" /><Relationship Id="rId8" Type="http://schemas.openxmlformats.org/officeDocument/2006/relationships/chart" Target="/xl/charts/chart10.xml" /><Relationship Id="rId9" Type="http://schemas.openxmlformats.org/officeDocument/2006/relationships/chart" Target="/xl/charts/chart1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219075</xdr:colOff>
      <xdr:row>0</xdr:row>
      <xdr:rowOff>0</xdr:rowOff>
    </xdr:from>
    <xdr:to>
      <xdr:col>13</xdr:col>
      <xdr:colOff>152400</xdr:colOff>
      <xdr:row>7</xdr:row>
      <xdr:rowOff>133350</xdr:rowOff>
    </xdr:to>
    <xdr:pic>
      <xdr:nvPicPr>
        <xdr:cNvPr id="1" name="Picture 5" descr="TPM Plus new logo.jpg"/>
        <xdr:cNvPicPr preferRelativeResize="1">
          <a:picLocks noChangeAspect="1"/>
        </xdr:cNvPicPr>
      </xdr:nvPicPr>
      <xdr:blipFill>
        <a:blip r:embed="rId1"/>
        <a:stretch>
          <a:fillRect/>
        </a:stretch>
      </xdr:blipFill>
      <xdr:spPr>
        <a:xfrm>
          <a:off x="5705475" y="0"/>
          <a:ext cx="2371725" cy="1266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xdr:colOff>
      <xdr:row>0</xdr:row>
      <xdr:rowOff>0</xdr:rowOff>
    </xdr:from>
    <xdr:to>
      <xdr:col>8</xdr:col>
      <xdr:colOff>266700</xdr:colOff>
      <xdr:row>4</xdr:row>
      <xdr:rowOff>133350</xdr:rowOff>
    </xdr:to>
    <xdr:pic>
      <xdr:nvPicPr>
        <xdr:cNvPr id="1" name="Picture 2" descr="TPM Plus new logo.jpg"/>
        <xdr:cNvPicPr preferRelativeResize="1">
          <a:picLocks noChangeAspect="1"/>
        </xdr:cNvPicPr>
      </xdr:nvPicPr>
      <xdr:blipFill>
        <a:blip r:embed="rId1"/>
        <a:stretch>
          <a:fillRect/>
        </a:stretch>
      </xdr:blipFill>
      <xdr:spPr>
        <a:xfrm>
          <a:off x="4819650" y="0"/>
          <a:ext cx="1466850" cy="781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57150</xdr:colOff>
      <xdr:row>4</xdr:row>
      <xdr:rowOff>28575</xdr:rowOff>
    </xdr:from>
    <xdr:to>
      <xdr:col>5</xdr:col>
      <xdr:colOff>2524125</xdr:colOff>
      <xdr:row>5</xdr:row>
      <xdr:rowOff>962025</xdr:rowOff>
    </xdr:to>
    <xdr:pic>
      <xdr:nvPicPr>
        <xdr:cNvPr id="1" name="Picture 3" descr="TPM Plus new logo.jpg"/>
        <xdr:cNvPicPr preferRelativeResize="1">
          <a:picLocks noChangeAspect="1"/>
        </xdr:cNvPicPr>
      </xdr:nvPicPr>
      <xdr:blipFill>
        <a:blip r:embed="rId1"/>
        <a:stretch>
          <a:fillRect/>
        </a:stretch>
      </xdr:blipFill>
      <xdr:spPr>
        <a:xfrm>
          <a:off x="5162550" y="685800"/>
          <a:ext cx="2714625" cy="1600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542925</xdr:colOff>
      <xdr:row>4</xdr:row>
      <xdr:rowOff>28575</xdr:rowOff>
    </xdr:from>
    <xdr:to>
      <xdr:col>5</xdr:col>
      <xdr:colOff>3267075</xdr:colOff>
      <xdr:row>6</xdr:row>
      <xdr:rowOff>180975</xdr:rowOff>
    </xdr:to>
    <xdr:pic>
      <xdr:nvPicPr>
        <xdr:cNvPr id="1" name="Picture 2" descr="TPM Plus new logo.jpg"/>
        <xdr:cNvPicPr preferRelativeResize="1">
          <a:picLocks noChangeAspect="1"/>
        </xdr:cNvPicPr>
      </xdr:nvPicPr>
      <xdr:blipFill>
        <a:blip r:embed="rId1"/>
        <a:stretch>
          <a:fillRect/>
        </a:stretch>
      </xdr:blipFill>
      <xdr:spPr>
        <a:xfrm>
          <a:off x="6181725" y="685800"/>
          <a:ext cx="2733675" cy="1628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600075</xdr:colOff>
      <xdr:row>28</xdr:row>
      <xdr:rowOff>142875</xdr:rowOff>
    </xdr:to>
    <xdr:graphicFrame>
      <xdr:nvGraphicFramePr>
        <xdr:cNvPr id="1" name="Chart 1"/>
        <xdr:cNvGraphicFramePr/>
      </xdr:nvGraphicFramePr>
      <xdr:xfrm>
        <a:off x="0" y="0"/>
        <a:ext cx="4257675" cy="4676775"/>
      </xdr:xfrm>
      <a:graphic>
        <a:graphicData uri="http://schemas.openxmlformats.org/drawingml/2006/chart">
          <c:chart xmlns:c="http://schemas.openxmlformats.org/drawingml/2006/chart" r:id="rId1"/>
        </a:graphicData>
      </a:graphic>
    </xdr:graphicFrame>
    <xdr:clientData/>
  </xdr:twoCellAnchor>
  <xdr:twoCellAnchor>
    <xdr:from>
      <xdr:col>7</xdr:col>
      <xdr:colOff>9525</xdr:colOff>
      <xdr:row>0</xdr:row>
      <xdr:rowOff>0</xdr:rowOff>
    </xdr:from>
    <xdr:to>
      <xdr:col>14</xdr:col>
      <xdr:colOff>0</xdr:colOff>
      <xdr:row>28</xdr:row>
      <xdr:rowOff>142875</xdr:rowOff>
    </xdr:to>
    <xdr:graphicFrame>
      <xdr:nvGraphicFramePr>
        <xdr:cNvPr id="2" name="Chart 2"/>
        <xdr:cNvGraphicFramePr/>
      </xdr:nvGraphicFramePr>
      <xdr:xfrm>
        <a:off x="4276725" y="0"/>
        <a:ext cx="4257675" cy="46767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0</xdr:colOff>
      <xdr:row>30</xdr:row>
      <xdr:rowOff>0</xdr:rowOff>
    </xdr:to>
    <xdr:graphicFrame>
      <xdr:nvGraphicFramePr>
        <xdr:cNvPr id="1" name="Chart 1"/>
        <xdr:cNvGraphicFramePr/>
      </xdr:nvGraphicFramePr>
      <xdr:xfrm>
        <a:off x="0" y="0"/>
        <a:ext cx="3048000" cy="4857750"/>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0</xdr:row>
      <xdr:rowOff>9525</xdr:rowOff>
    </xdr:from>
    <xdr:to>
      <xdr:col>10</xdr:col>
      <xdr:colOff>19050</xdr:colOff>
      <xdr:row>29</xdr:row>
      <xdr:rowOff>152400</xdr:rowOff>
    </xdr:to>
    <xdr:graphicFrame>
      <xdr:nvGraphicFramePr>
        <xdr:cNvPr id="2" name="Chart 2"/>
        <xdr:cNvGraphicFramePr/>
      </xdr:nvGraphicFramePr>
      <xdr:xfrm>
        <a:off x="3057525" y="9525"/>
        <a:ext cx="3057525" cy="4838700"/>
      </xdr:xfrm>
      <a:graphic>
        <a:graphicData uri="http://schemas.openxmlformats.org/drawingml/2006/chart">
          <c:chart xmlns:c="http://schemas.openxmlformats.org/drawingml/2006/chart" r:id="rId2"/>
        </a:graphicData>
      </a:graphic>
    </xdr:graphicFrame>
    <xdr:clientData/>
  </xdr:twoCellAnchor>
  <xdr:twoCellAnchor>
    <xdr:from>
      <xdr:col>10</xdr:col>
      <xdr:colOff>28575</xdr:colOff>
      <xdr:row>0</xdr:row>
      <xdr:rowOff>9525</xdr:rowOff>
    </xdr:from>
    <xdr:to>
      <xdr:col>15</xdr:col>
      <xdr:colOff>19050</xdr:colOff>
      <xdr:row>30</xdr:row>
      <xdr:rowOff>9525</xdr:rowOff>
    </xdr:to>
    <xdr:graphicFrame>
      <xdr:nvGraphicFramePr>
        <xdr:cNvPr id="3" name="Chart 3"/>
        <xdr:cNvGraphicFramePr/>
      </xdr:nvGraphicFramePr>
      <xdr:xfrm>
        <a:off x="6124575" y="9525"/>
        <a:ext cx="3038475" cy="48577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30</xdr:row>
      <xdr:rowOff>0</xdr:rowOff>
    </xdr:from>
    <xdr:to>
      <xdr:col>5</xdr:col>
      <xdr:colOff>9525</xdr:colOff>
      <xdr:row>59</xdr:row>
      <xdr:rowOff>152400</xdr:rowOff>
    </xdr:to>
    <xdr:graphicFrame>
      <xdr:nvGraphicFramePr>
        <xdr:cNvPr id="4" name="Chart 4"/>
        <xdr:cNvGraphicFramePr/>
      </xdr:nvGraphicFramePr>
      <xdr:xfrm>
        <a:off x="0" y="4857750"/>
        <a:ext cx="3057525" cy="4848225"/>
      </xdr:xfrm>
      <a:graphic>
        <a:graphicData uri="http://schemas.openxmlformats.org/drawingml/2006/chart">
          <c:chart xmlns:c="http://schemas.openxmlformats.org/drawingml/2006/chart" r:id="rId4"/>
        </a:graphicData>
      </a:graphic>
    </xdr:graphicFrame>
    <xdr:clientData/>
  </xdr:twoCellAnchor>
  <xdr:twoCellAnchor>
    <xdr:from>
      <xdr:col>5</xdr:col>
      <xdr:colOff>9525</xdr:colOff>
      <xdr:row>30</xdr:row>
      <xdr:rowOff>19050</xdr:rowOff>
    </xdr:from>
    <xdr:to>
      <xdr:col>10</xdr:col>
      <xdr:colOff>47625</xdr:colOff>
      <xdr:row>59</xdr:row>
      <xdr:rowOff>152400</xdr:rowOff>
    </xdr:to>
    <xdr:graphicFrame>
      <xdr:nvGraphicFramePr>
        <xdr:cNvPr id="5" name="Chart 5"/>
        <xdr:cNvGraphicFramePr/>
      </xdr:nvGraphicFramePr>
      <xdr:xfrm>
        <a:off x="3057525" y="4876800"/>
        <a:ext cx="3086100" cy="4829175"/>
      </xdr:xfrm>
      <a:graphic>
        <a:graphicData uri="http://schemas.openxmlformats.org/drawingml/2006/chart">
          <c:chart xmlns:c="http://schemas.openxmlformats.org/drawingml/2006/chart" r:id="rId5"/>
        </a:graphicData>
      </a:graphic>
    </xdr:graphicFrame>
    <xdr:clientData/>
  </xdr:twoCellAnchor>
  <xdr:twoCellAnchor>
    <xdr:from>
      <xdr:col>10</xdr:col>
      <xdr:colOff>57150</xdr:colOff>
      <xdr:row>30</xdr:row>
      <xdr:rowOff>28575</xdr:rowOff>
    </xdr:from>
    <xdr:to>
      <xdr:col>15</xdr:col>
      <xdr:colOff>104775</xdr:colOff>
      <xdr:row>60</xdr:row>
      <xdr:rowOff>9525</xdr:rowOff>
    </xdr:to>
    <xdr:graphicFrame>
      <xdr:nvGraphicFramePr>
        <xdr:cNvPr id="6" name="Chart 6"/>
        <xdr:cNvGraphicFramePr/>
      </xdr:nvGraphicFramePr>
      <xdr:xfrm>
        <a:off x="6153150" y="4886325"/>
        <a:ext cx="3095625" cy="483870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60</xdr:row>
      <xdr:rowOff>0</xdr:rowOff>
    </xdr:from>
    <xdr:to>
      <xdr:col>5</xdr:col>
      <xdr:colOff>57150</xdr:colOff>
      <xdr:row>89</xdr:row>
      <xdr:rowOff>152400</xdr:rowOff>
    </xdr:to>
    <xdr:graphicFrame>
      <xdr:nvGraphicFramePr>
        <xdr:cNvPr id="7" name="Chart 7"/>
        <xdr:cNvGraphicFramePr/>
      </xdr:nvGraphicFramePr>
      <xdr:xfrm>
        <a:off x="0" y="9715500"/>
        <a:ext cx="3105150" cy="4848225"/>
      </xdr:xfrm>
      <a:graphic>
        <a:graphicData uri="http://schemas.openxmlformats.org/drawingml/2006/chart">
          <c:chart xmlns:c="http://schemas.openxmlformats.org/drawingml/2006/chart" r:id="rId7"/>
        </a:graphicData>
      </a:graphic>
    </xdr:graphicFrame>
    <xdr:clientData/>
  </xdr:twoCellAnchor>
  <xdr:twoCellAnchor>
    <xdr:from>
      <xdr:col>5</xdr:col>
      <xdr:colOff>0</xdr:colOff>
      <xdr:row>60</xdr:row>
      <xdr:rowOff>0</xdr:rowOff>
    </xdr:from>
    <xdr:to>
      <xdr:col>10</xdr:col>
      <xdr:colOff>66675</xdr:colOff>
      <xdr:row>90</xdr:row>
      <xdr:rowOff>0</xdr:rowOff>
    </xdr:to>
    <xdr:graphicFrame>
      <xdr:nvGraphicFramePr>
        <xdr:cNvPr id="8" name="Chart 8"/>
        <xdr:cNvGraphicFramePr/>
      </xdr:nvGraphicFramePr>
      <xdr:xfrm>
        <a:off x="3048000" y="9715500"/>
        <a:ext cx="3114675" cy="4857750"/>
      </xdr:xfrm>
      <a:graphic>
        <a:graphicData uri="http://schemas.openxmlformats.org/drawingml/2006/chart">
          <c:chart xmlns:c="http://schemas.openxmlformats.org/drawingml/2006/chart" r:id="rId8"/>
        </a:graphicData>
      </a:graphic>
    </xdr:graphicFrame>
    <xdr:clientData/>
  </xdr:twoCellAnchor>
  <xdr:twoCellAnchor>
    <xdr:from>
      <xdr:col>10</xdr:col>
      <xdr:colOff>0</xdr:colOff>
      <xdr:row>60</xdr:row>
      <xdr:rowOff>0</xdr:rowOff>
    </xdr:from>
    <xdr:to>
      <xdr:col>15</xdr:col>
      <xdr:colOff>76200</xdr:colOff>
      <xdr:row>90</xdr:row>
      <xdr:rowOff>9525</xdr:rowOff>
    </xdr:to>
    <xdr:graphicFrame>
      <xdr:nvGraphicFramePr>
        <xdr:cNvPr id="9" name="Chart 9"/>
        <xdr:cNvGraphicFramePr/>
      </xdr:nvGraphicFramePr>
      <xdr:xfrm>
        <a:off x="6096000" y="9715500"/>
        <a:ext cx="3124200" cy="4867275"/>
      </xdr:xfrm>
      <a:graphic>
        <a:graphicData uri="http://schemas.openxmlformats.org/drawingml/2006/chart">
          <c:chart xmlns:c="http://schemas.openxmlformats.org/drawingml/2006/chart" r:id="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K1" sqref="K1"/>
    </sheetView>
  </sheetViews>
  <sheetFormatPr defaultColWidth="9.140625" defaultRowHeight="12.75"/>
  <sheetData/>
  <sheetProtection password="CC08" sheet="1" objects="1" scenarios="1"/>
  <printOptions/>
  <pageMargins left="0.7" right="0.7" top="0.75" bottom="0.75" header="0.3" footer="0.3"/>
  <pageSetup horizontalDpi="600" verticalDpi="600" orientation="portrait" paperSize="9" r:id="rId4"/>
  <drawing r:id="rId3"/>
  <legacyDrawing r:id="rId2"/>
  <oleObjects>
    <oleObject progId="Word.Document.12" shapeId="815962" r:id="rId1"/>
  </oleObjects>
</worksheet>
</file>

<file path=xl/worksheets/sheet10.xml><?xml version="1.0" encoding="utf-8"?>
<worksheet xmlns="http://schemas.openxmlformats.org/spreadsheetml/2006/main" xmlns:r="http://schemas.openxmlformats.org/officeDocument/2006/relationships">
  <sheetPr codeName="Sheet9"/>
  <dimension ref="A11:O106"/>
  <sheetViews>
    <sheetView zoomScale="65" zoomScaleNormal="65" zoomScalePageLayoutView="0" workbookViewId="0" topLeftCell="A4">
      <selection activeCell="O10" sqref="O10"/>
    </sheetView>
  </sheetViews>
  <sheetFormatPr defaultColWidth="9.140625" defaultRowHeight="12.75"/>
  <cols>
    <col min="1" max="2" width="3.7109375" style="0" bestFit="1" customWidth="1"/>
    <col min="3" max="3" width="26.140625" style="0" bestFit="1" customWidth="1"/>
    <col min="4" max="4" width="3.7109375" style="0" bestFit="1" customWidth="1"/>
    <col min="5" max="5" width="42.421875" style="0" bestFit="1" customWidth="1"/>
    <col min="6" max="7" width="9.140625" style="0" hidden="1" customWidth="1"/>
    <col min="8" max="8" width="7.57421875" style="0" hidden="1" customWidth="1"/>
    <col min="9" max="9" width="14.28125" style="0" hidden="1" customWidth="1"/>
    <col min="10" max="10" width="9.140625" style="0" hidden="1" customWidth="1"/>
    <col min="11" max="13" width="6.140625" style="0" hidden="1" customWidth="1"/>
    <col min="14" max="14" width="9.140625" style="0" hidden="1" customWidth="1"/>
    <col min="15" max="15" width="123.7109375" style="0" bestFit="1" customWidth="1"/>
  </cols>
  <sheetData>
    <row r="11" spans="6:14" ht="12.75">
      <c r="F11" t="s">
        <v>578</v>
      </c>
      <c r="G11" t="s">
        <v>579</v>
      </c>
      <c r="H11" t="s">
        <v>580</v>
      </c>
      <c r="I11" t="s">
        <v>581</v>
      </c>
      <c r="J11" t="s">
        <v>582</v>
      </c>
      <c r="K11" t="s">
        <v>583</v>
      </c>
      <c r="L11" t="s">
        <v>584</v>
      </c>
      <c r="M11" t="s">
        <v>587</v>
      </c>
      <c r="N11" t="s">
        <v>588</v>
      </c>
    </row>
    <row r="12" spans="2:15" ht="12.75">
      <c r="B12">
        <f>'Response Part 3'!A12</f>
        <v>0</v>
      </c>
      <c r="C12" t="str">
        <f>'Response Part 3'!B12</f>
        <v>Catagories</v>
      </c>
      <c r="D12">
        <f>'Response Part 3'!C12</f>
        <v>0</v>
      </c>
      <c r="E12" t="str">
        <f>'Response Part 3'!D12</f>
        <v>Key Attributes</v>
      </c>
      <c r="F12" t="str">
        <f>'Response Part 3'!E12</f>
        <v>Question #</v>
      </c>
      <c r="G12" t="s">
        <v>586</v>
      </c>
      <c r="H12" t="str">
        <f>'Response Part 3'!K12</f>
        <v>MIN</v>
      </c>
      <c r="I12" t="str">
        <f>'Response Part 3'!L12</f>
        <v>MAX</v>
      </c>
      <c r="J12" t="str">
        <f>'Response Part 3'!M12</f>
        <v>min=max</v>
      </c>
      <c r="K12" t="str">
        <f>'Response Part 3'!N12</f>
        <v>1,2,3?</v>
      </c>
      <c r="L12" t="str">
        <f>'Response Part 3'!O12</f>
        <v>Relevant</v>
      </c>
      <c r="O12" t="s">
        <v>589</v>
      </c>
    </row>
    <row r="13" spans="1:15" ht="12.75">
      <c r="A13">
        <v>1</v>
      </c>
      <c r="B13">
        <f>'Response Part 3'!A13</f>
        <v>3</v>
      </c>
      <c r="C13" t="str">
        <f>'Response Part 3'!B13</f>
        <v>Supply Network Management</v>
      </c>
      <c r="D13">
        <f>'Response Part 3'!C13</f>
        <v>1</v>
      </c>
      <c r="E13" t="str">
        <f>'Response Part 3'!D13</f>
        <v>Degree of integration</v>
      </c>
      <c r="F13">
        <f>'Response Part 3'!E13</f>
        <v>1</v>
      </c>
      <c r="G13">
        <f>'Questionnaire Part 3'!G13</f>
        <v>0</v>
      </c>
      <c r="H13">
        <f>'Response Part 3'!K13</f>
        <v>0</v>
      </c>
      <c r="I13">
        <f>'Response Part 3'!L13</f>
        <v>0</v>
      </c>
      <c r="J13">
        <f>'Response Part 3'!M13</f>
        <v>1</v>
      </c>
      <c r="K13">
        <f>'Response Part 3'!N13</f>
        <v>1</v>
      </c>
      <c r="L13">
        <f>'Response Part 3'!O13</f>
        <v>1</v>
      </c>
      <c r="M13">
        <f>IF(G13=H13,G13,"")</f>
        <v>0</v>
      </c>
      <c r="N13">
        <f>IF(M13&gt;0,(IF(K13=1,INDEX('Pt3 actions'!$G$2:$J$95,A13,M13),IF(K13=2,INDEX('Pt3 actions'!$K$2:$N$95,A13,M13),IF(K13=3,INDEX('Pt3 actions'!$O$2:$R$95,A13,M13),"no2")))),"")</f>
      </c>
      <c r="O13">
        <f>IF(ISERROR(N13),"",N13)</f>
      </c>
    </row>
    <row r="14" spans="1:15" ht="12.75">
      <c r="A14">
        <v>2</v>
      </c>
      <c r="B14">
        <f>'Response Part 3'!A14</f>
        <v>0</v>
      </c>
      <c r="C14" t="str">
        <f>'Response Part 3'!B14</f>
        <v>Supply Network Management</v>
      </c>
      <c r="D14">
        <f>'Response Part 3'!C14</f>
        <v>2</v>
      </c>
      <c r="E14" t="str">
        <f>'Response Part 3'!D14</f>
        <v>Sales distribution channels</v>
      </c>
      <c r="F14">
        <f>'Response Part 3'!E14</f>
        <v>2</v>
      </c>
      <c r="G14">
        <f>'Questionnaire Part 3'!G14</f>
        <v>0</v>
      </c>
      <c r="H14">
        <f>'Response Part 3'!K14</f>
        <v>0</v>
      </c>
      <c r="I14">
        <f>'Response Part 3'!L14</f>
        <v>0</v>
      </c>
      <c r="J14">
        <f>'Response Part 3'!M14</f>
        <v>1</v>
      </c>
      <c r="K14">
        <f>K13</f>
        <v>1</v>
      </c>
      <c r="L14">
        <f>'Response Part 3'!O14</f>
        <v>1</v>
      </c>
      <c r="M14">
        <f aca="true" t="shared" si="0" ref="M14:M77">IF(G14=H14,G14,"")</f>
        <v>0</v>
      </c>
      <c r="N14">
        <f>IF(M14&gt;0,(IF(K14=1,INDEX('Pt3 actions'!$G$2:$J$95,A14,M14),IF(K14=2,INDEX('Pt3 actions'!$K$2:$N$95,A14,M14),IF(K14=3,INDEX('Pt3 actions'!$O$2:$R$95,A14,M14),"no2")))),"")</f>
      </c>
      <c r="O14">
        <f aca="true" t="shared" si="1" ref="O14:O22">IF(ISERROR(N14),"",N14)</f>
      </c>
    </row>
    <row r="15" spans="1:15" ht="12.75">
      <c r="A15">
        <v>3</v>
      </c>
      <c r="B15">
        <f>'Response Part 3'!A15</f>
        <v>0</v>
      </c>
      <c r="C15" t="str">
        <f>'Response Part 3'!B15</f>
        <v>Supply Network Management</v>
      </c>
      <c r="D15">
        <f>'Response Part 3'!C15</f>
        <v>3</v>
      </c>
      <c r="E15" t="str">
        <f>'Response Part 3'!D15</f>
        <v>Vendor &amp; customer relationships</v>
      </c>
      <c r="F15">
        <f>'Response Part 3'!E15</f>
        <v>3</v>
      </c>
      <c r="G15">
        <f>'Questionnaire Part 3'!G15</f>
        <v>0</v>
      </c>
      <c r="H15">
        <f>'Response Part 3'!K15</f>
        <v>0</v>
      </c>
      <c r="I15">
        <f>'Response Part 3'!L15</f>
        <v>0</v>
      </c>
      <c r="J15">
        <f>'Response Part 3'!M15</f>
        <v>1</v>
      </c>
      <c r="K15">
        <f aca="true" t="shared" si="2" ref="K15:K22">K14</f>
        <v>1</v>
      </c>
      <c r="L15">
        <f>'Response Part 3'!O15</f>
        <v>1</v>
      </c>
      <c r="M15">
        <f t="shared" si="0"/>
        <v>0</v>
      </c>
      <c r="N15">
        <f>IF(M15&gt;0,(IF(K15=1,INDEX('Pt3 actions'!$G$2:$J$95,A15,M15),IF(K15=2,INDEX('Pt3 actions'!$K$2:$N$95,A15,M15),IF(K15=3,INDEX('Pt3 actions'!$O$2:$R$95,A15,M15),"no2")))),"")</f>
      </c>
      <c r="O15">
        <f t="shared" si="1"/>
      </c>
    </row>
    <row r="16" spans="1:15" ht="12.75">
      <c r="A16">
        <v>4</v>
      </c>
      <c r="B16">
        <f>'Response Part 3'!A16</f>
        <v>0</v>
      </c>
      <c r="C16" t="str">
        <f>'Response Part 3'!B16</f>
        <v>Supply Network Management</v>
      </c>
      <c r="D16">
        <f>'Response Part 3'!C16</f>
        <v>4</v>
      </c>
      <c r="E16" t="str">
        <f>'Response Part 3'!D16</f>
        <v>Infrastucture</v>
      </c>
      <c r="F16">
        <f>'Response Part 3'!E16</f>
        <v>4</v>
      </c>
      <c r="G16">
        <f>'Questionnaire Part 3'!G16</f>
        <v>0</v>
      </c>
      <c r="H16">
        <f>'Response Part 3'!K16</f>
        <v>0</v>
      </c>
      <c r="I16">
        <f>'Response Part 3'!L16</f>
        <v>0</v>
      </c>
      <c r="J16">
        <f>'Response Part 3'!M16</f>
        <v>1</v>
      </c>
      <c r="K16">
        <f t="shared" si="2"/>
        <v>1</v>
      </c>
      <c r="L16">
        <f>'Response Part 3'!O16</f>
        <v>1</v>
      </c>
      <c r="M16">
        <f t="shared" si="0"/>
        <v>0</v>
      </c>
      <c r="N16">
        <f>IF(M16&gt;0,(IF(K16=1,INDEX('Pt3 actions'!$G$2:$J$95,A16,M16),IF(K16=2,INDEX('Pt3 actions'!$K$2:$N$95,A16,M16),IF(K16=3,INDEX('Pt3 actions'!$O$2:$R$95,A16,M16),"no2")))),"")</f>
      </c>
      <c r="O16">
        <f t="shared" si="1"/>
      </c>
    </row>
    <row r="17" spans="1:15" ht="12.75">
      <c r="A17">
        <v>5</v>
      </c>
      <c r="B17">
        <f>'Response Part 3'!A17</f>
        <v>0</v>
      </c>
      <c r="C17" t="str">
        <f>'Response Part 3'!B17</f>
        <v>Supply Network Management</v>
      </c>
      <c r="D17">
        <f>'Response Part 3'!C17</f>
        <v>5</v>
      </c>
      <c r="E17" t="str">
        <f>'Response Part 3'!D17</f>
        <v>Suppliers and bought in materials per supplier </v>
      </c>
      <c r="F17">
        <f>'Response Part 3'!E17</f>
        <v>5</v>
      </c>
      <c r="G17">
        <f>'Questionnaire Part 3'!G17</f>
        <v>0</v>
      </c>
      <c r="H17">
        <f>'Response Part 3'!K17</f>
        <v>0</v>
      </c>
      <c r="I17">
        <f>'Response Part 3'!L17</f>
        <v>0</v>
      </c>
      <c r="J17">
        <f>'Response Part 3'!M17</f>
        <v>1</v>
      </c>
      <c r="K17">
        <f t="shared" si="2"/>
        <v>1</v>
      </c>
      <c r="L17">
        <f>'Response Part 3'!O17</f>
        <v>1</v>
      </c>
      <c r="M17">
        <f t="shared" si="0"/>
        <v>0</v>
      </c>
      <c r="N17">
        <f>IF(M17&gt;0,(IF(K17=1,INDEX('Pt3 actions'!$G$2:$J$95,A17,M17),IF(K17=2,INDEX('Pt3 actions'!$K$2:$N$95,A17,M17),IF(K17=3,INDEX('Pt3 actions'!$O$2:$R$95,A17,M17),"no2")))),"")</f>
      </c>
      <c r="O17">
        <f t="shared" si="1"/>
      </c>
    </row>
    <row r="18" spans="1:15" ht="12.75">
      <c r="A18">
        <v>6</v>
      </c>
      <c r="B18">
        <f>'Response Part 3'!A18</f>
        <v>0</v>
      </c>
      <c r="C18" t="str">
        <f>'Response Part 3'!B18</f>
        <v>Supply Network Management</v>
      </c>
      <c r="D18">
        <f>'Response Part 3'!C18</f>
        <v>6</v>
      </c>
      <c r="E18" t="str">
        <f>'Response Part 3'!D18</f>
        <v>Co-ordination with suppliers </v>
      </c>
      <c r="F18">
        <f>'Response Part 3'!E18</f>
        <v>6</v>
      </c>
      <c r="G18">
        <f>'Questionnaire Part 3'!G18</f>
        <v>0</v>
      </c>
      <c r="H18">
        <f>'Response Part 3'!K18</f>
        <v>0</v>
      </c>
      <c r="I18">
        <f>'Response Part 3'!L18</f>
        <v>0</v>
      </c>
      <c r="J18">
        <f>'Response Part 3'!M18</f>
        <v>1</v>
      </c>
      <c r="K18">
        <f t="shared" si="2"/>
        <v>1</v>
      </c>
      <c r="L18">
        <f>'Response Part 3'!O18</f>
        <v>1</v>
      </c>
      <c r="M18">
        <f t="shared" si="0"/>
        <v>0</v>
      </c>
      <c r="N18">
        <f>IF(M18&gt;0,(IF(K18=1,INDEX('Pt3 actions'!$G$2:$J$95,A18,M18),IF(K18=2,INDEX('Pt3 actions'!$K$2:$N$95,A18,M18),IF(K18=3,INDEX('Pt3 actions'!$O$2:$R$95,A18,M18),"no2")))),"")</f>
      </c>
      <c r="O18">
        <f t="shared" si="1"/>
      </c>
    </row>
    <row r="19" spans="1:15" ht="12.75">
      <c r="A19">
        <v>7</v>
      </c>
      <c r="B19">
        <f>'Response Part 3'!A19</f>
        <v>0</v>
      </c>
      <c r="C19" t="str">
        <f>'Response Part 3'!B19</f>
        <v>Supply Network Management</v>
      </c>
      <c r="D19">
        <f>'Response Part 3'!C19</f>
        <v>7</v>
      </c>
      <c r="E19" t="str">
        <f>'Response Part 3'!D19</f>
        <v>Supplier visibility</v>
      </c>
      <c r="F19">
        <f>'Response Part 3'!E19</f>
        <v>7</v>
      </c>
      <c r="G19">
        <f>'Questionnaire Part 3'!G19</f>
        <v>0</v>
      </c>
      <c r="H19">
        <f>'Response Part 3'!K19</f>
        <v>0</v>
      </c>
      <c r="I19">
        <f>'Response Part 3'!L19</f>
        <v>0</v>
      </c>
      <c r="J19">
        <f>'Response Part 3'!M19</f>
        <v>1</v>
      </c>
      <c r="K19">
        <f t="shared" si="2"/>
        <v>1</v>
      </c>
      <c r="L19">
        <f>'Response Part 3'!O19</f>
        <v>1</v>
      </c>
      <c r="M19">
        <f t="shared" si="0"/>
        <v>0</v>
      </c>
      <c r="N19">
        <f>IF(M19&gt;0,(IF(K19=1,INDEX('Pt3 actions'!$G$2:$J$95,A19,M19),IF(K19=2,INDEX('Pt3 actions'!$K$2:$N$95,A19,M19),IF(K19=3,INDEX('Pt3 actions'!$O$2:$R$95,A19,M19),"no2")))),"")</f>
      </c>
      <c r="O19">
        <f t="shared" si="1"/>
      </c>
    </row>
    <row r="20" spans="1:15" ht="12.75">
      <c r="A20">
        <v>8</v>
      </c>
      <c r="B20">
        <f>'Response Part 3'!A20</f>
        <v>0</v>
      </c>
      <c r="C20" t="str">
        <f>'Response Part 3'!B20</f>
        <v>Supply Network Management</v>
      </c>
      <c r="D20">
        <f>'Response Part 3'!C20</f>
        <v>8</v>
      </c>
      <c r="E20" t="str">
        <f>'Response Part 3'!D20</f>
        <v>Supplier performance measures</v>
      </c>
      <c r="F20">
        <f>'Response Part 3'!E20</f>
        <v>8</v>
      </c>
      <c r="G20">
        <f>'Questionnaire Part 3'!G20</f>
        <v>0</v>
      </c>
      <c r="H20">
        <f>'Response Part 3'!K20</f>
        <v>0</v>
      </c>
      <c r="I20">
        <f>'Response Part 3'!L20</f>
        <v>0</v>
      </c>
      <c r="J20">
        <f>'Response Part 3'!M20</f>
        <v>1</v>
      </c>
      <c r="K20">
        <f t="shared" si="2"/>
        <v>1</v>
      </c>
      <c r="L20">
        <f>'Response Part 3'!O20</f>
        <v>1</v>
      </c>
      <c r="M20">
        <f t="shared" si="0"/>
        <v>0</v>
      </c>
      <c r="N20">
        <f>IF(M20&gt;0,(IF(K20=1,INDEX('Pt3 actions'!$G$2:$J$95,A20,M20),IF(K20=2,INDEX('Pt3 actions'!$K$2:$N$95,A20,M20),IF(K20=3,INDEX('Pt3 actions'!$O$2:$R$95,A20,M20),"no2")))),"")</f>
      </c>
      <c r="O20">
        <f t="shared" si="1"/>
      </c>
    </row>
    <row r="21" spans="1:15" ht="12.75">
      <c r="A21">
        <v>9</v>
      </c>
      <c r="B21">
        <f>'Response Part 3'!A21</f>
        <v>0</v>
      </c>
      <c r="C21" t="str">
        <f>'Response Part 3'!B21</f>
        <v>Supply Network Management</v>
      </c>
      <c r="D21">
        <f>'Response Part 3'!C21</f>
        <v>9</v>
      </c>
      <c r="E21" t="str">
        <f>'Response Part 3'!D21</f>
        <v>Contracts</v>
      </c>
      <c r="F21">
        <f>'Response Part 3'!E21</f>
        <v>9</v>
      </c>
      <c r="G21">
        <f>'Questionnaire Part 3'!G21</f>
        <v>0</v>
      </c>
      <c r="H21">
        <f>'Response Part 3'!K21</f>
        <v>0</v>
      </c>
      <c r="I21">
        <f>'Response Part 3'!L21</f>
        <v>0</v>
      </c>
      <c r="J21">
        <f>'Response Part 3'!M21</f>
        <v>1</v>
      </c>
      <c r="K21">
        <f t="shared" si="2"/>
        <v>1</v>
      </c>
      <c r="L21">
        <f>'Response Part 3'!O21</f>
        <v>1</v>
      </c>
      <c r="M21">
        <f t="shared" si="0"/>
        <v>0</v>
      </c>
      <c r="N21">
        <f>IF(M21&gt;0,(IF(K21=1,INDEX('Pt3 actions'!$G$2:$J$95,A21,M21),IF(K21=2,INDEX('Pt3 actions'!$K$2:$N$95,A21,M21),IF(K21=3,INDEX('Pt3 actions'!$O$2:$R$95,A21,M21),"no2")))),"")</f>
      </c>
      <c r="O21">
        <f t="shared" si="1"/>
      </c>
    </row>
    <row r="22" spans="1:15" ht="12.75">
      <c r="A22">
        <v>10</v>
      </c>
      <c r="B22">
        <f>'Response Part 3'!A22</f>
        <v>0</v>
      </c>
      <c r="C22" t="str">
        <f>'Response Part 3'!B22</f>
        <v>Supply Network Management</v>
      </c>
      <c r="D22">
        <f>'Response Part 3'!C22</f>
        <v>10</v>
      </c>
      <c r="E22" t="str">
        <f>'Response Part 3'!D22</f>
        <v>Performance  </v>
      </c>
      <c r="F22">
        <f>'Response Part 3'!E22</f>
        <v>10</v>
      </c>
      <c r="G22">
        <f>'Questionnaire Part 3'!G22</f>
        <v>0</v>
      </c>
      <c r="H22">
        <f>'Response Part 3'!K22</f>
        <v>0</v>
      </c>
      <c r="I22">
        <f>'Response Part 3'!L22</f>
        <v>0</v>
      </c>
      <c r="J22">
        <f>'Response Part 3'!M22</f>
        <v>1</v>
      </c>
      <c r="K22">
        <f t="shared" si="2"/>
        <v>1</v>
      </c>
      <c r="L22">
        <f>'Response Part 3'!O22</f>
        <v>1</v>
      </c>
      <c r="M22">
        <f t="shared" si="0"/>
        <v>0</v>
      </c>
      <c r="N22">
        <f>IF(M22&gt;0,(IF(K22=1,INDEX('Pt3 actions'!$G$2:$J$95,A22,M22),IF(K22=2,INDEX('Pt3 actions'!$K$2:$N$95,A22,M22),IF(K22=3,INDEX('Pt3 actions'!$O$2:$R$95,A22,M22),"no2")))),"")</f>
      </c>
      <c r="O22">
        <f t="shared" si="1"/>
      </c>
    </row>
    <row r="23" spans="1:15" ht="12.75">
      <c r="A23">
        <v>11</v>
      </c>
      <c r="B23">
        <f>'Response Part 3'!A23</f>
        <v>4</v>
      </c>
      <c r="C23" t="str">
        <f>'Response Part 3'!B23</f>
        <v>Sales &amp; Marketing</v>
      </c>
      <c r="D23">
        <f>'Response Part 3'!C23</f>
        <v>1</v>
      </c>
      <c r="E23" t="str">
        <f>'Response Part 3'!D23</f>
        <v>Customer satisfaction surveys</v>
      </c>
      <c r="F23">
        <f>'Response Part 3'!E23</f>
        <v>1</v>
      </c>
      <c r="G23">
        <f>'Questionnaire Part 3'!G23</f>
        <v>0</v>
      </c>
      <c r="H23">
        <f>'Response Part 3'!K23</f>
        <v>0</v>
      </c>
      <c r="I23">
        <f>'Response Part 3'!L23</f>
        <v>0</v>
      </c>
      <c r="J23">
        <f>'Response Part 3'!M23</f>
        <v>1</v>
      </c>
      <c r="K23">
        <f>'Response Part 3'!N23</f>
        <v>1</v>
      </c>
      <c r="L23">
        <f>'Response Part 3'!O23</f>
        <v>1</v>
      </c>
      <c r="M23">
        <f t="shared" si="0"/>
        <v>0</v>
      </c>
      <c r="N23">
        <f>IF(M23&gt;0,(IF(K23=1,INDEX('Pt3 actions'!$G$2:$J$95,A23,M23),IF(K23=2,INDEX('Pt3 actions'!$K$2:$N$95,A23,M23),IF(K23=3,INDEX('Pt3 actions'!$O$2:$R$95,A23,M23),"no2")))),"")</f>
      </c>
      <c r="O23">
        <f>IF('Front Sheet'!$B$27=1,"",IF(ISERROR(N23),"",N23))</f>
      </c>
    </row>
    <row r="24" spans="1:15" ht="12.75">
      <c r="A24">
        <v>12</v>
      </c>
      <c r="B24">
        <f>'Response Part 3'!A24</f>
        <v>0</v>
      </c>
      <c r="C24" t="str">
        <f>'Response Part 3'!B24</f>
        <v>Sales &amp; Marketing</v>
      </c>
      <c r="D24">
        <f>'Response Part 3'!C24</f>
        <v>0</v>
      </c>
      <c r="E24" t="str">
        <f>'Response Part 3'!D24</f>
        <v>Customer satisfaction surveys</v>
      </c>
      <c r="F24">
        <f>'Response Part 3'!E24</f>
        <v>2</v>
      </c>
      <c r="G24">
        <f>'Questionnaire Part 3'!G24</f>
        <v>0</v>
      </c>
      <c r="H24">
        <f>'Response Part 3'!K24</f>
        <v>0</v>
      </c>
      <c r="I24">
        <f>'Response Part 3'!L24</f>
        <v>0</v>
      </c>
      <c r="J24">
        <f>'Response Part 3'!M24</f>
        <v>1</v>
      </c>
      <c r="K24">
        <f>K23</f>
        <v>1</v>
      </c>
      <c r="L24">
        <f>'Response Part 3'!O24</f>
        <v>1</v>
      </c>
      <c r="M24">
        <f t="shared" si="0"/>
        <v>0</v>
      </c>
      <c r="N24">
        <f>IF(M24&gt;0,(IF(K24=1,INDEX('Pt3 actions'!$G$2:$J$95,A24,M24),IF(K24=2,INDEX('Pt3 actions'!$K$2:$N$95,A24,M24),IF(K24=3,INDEX('Pt3 actions'!$O$2:$R$95,A24,M24),"no2")))),"")</f>
      </c>
      <c r="O24">
        <f>IF('Front Sheet'!$B$27=1,"",IF(ISERROR(N24),"",N24))</f>
      </c>
    </row>
    <row r="25" spans="1:15" ht="12.75">
      <c r="A25">
        <v>13</v>
      </c>
      <c r="B25">
        <f>'Response Part 3'!A25</f>
        <v>0</v>
      </c>
      <c r="C25" t="str">
        <f>'Response Part 3'!B25</f>
        <v>Sales &amp; Marketing</v>
      </c>
      <c r="D25">
        <f>'Response Part 3'!C25</f>
        <v>2</v>
      </c>
      <c r="E25" t="str">
        <f>'Response Part 3'!D25</f>
        <v>Customer Relationship Management</v>
      </c>
      <c r="F25">
        <f>'Response Part 3'!E25</f>
        <v>3</v>
      </c>
      <c r="G25">
        <f>'Questionnaire Part 3'!G25</f>
        <v>0</v>
      </c>
      <c r="H25">
        <f>'Response Part 3'!K25</f>
        <v>0</v>
      </c>
      <c r="I25">
        <f>'Response Part 3'!L25</f>
        <v>0</v>
      </c>
      <c r="J25">
        <f>'Response Part 3'!M25</f>
        <v>1</v>
      </c>
      <c r="K25">
        <f aca="true" t="shared" si="3" ref="K25:K32">K24</f>
        <v>1</v>
      </c>
      <c r="L25">
        <f>'Response Part 3'!O25</f>
        <v>1</v>
      </c>
      <c r="M25">
        <f t="shared" si="0"/>
        <v>0</v>
      </c>
      <c r="N25">
        <f>IF(M25&gt;0,(IF(K25=1,INDEX('Pt3 actions'!$G$2:$J$95,A25,M25),IF(K25=2,INDEX('Pt3 actions'!$K$2:$N$95,A25,M25),IF(K25=3,INDEX('Pt3 actions'!$O$2:$R$95,A25,M25),"no2")))),"")</f>
      </c>
      <c r="O25">
        <f>IF('Front Sheet'!$B$27=1,"",IF(ISERROR(N25),"",N25))</f>
      </c>
    </row>
    <row r="26" spans="1:15" ht="12.75">
      <c r="A26">
        <v>14</v>
      </c>
      <c r="B26">
        <f>'Response Part 3'!A26</f>
        <v>0</v>
      </c>
      <c r="C26" t="str">
        <f>'Response Part 3'!B26</f>
        <v>Sales &amp; Marketing</v>
      </c>
      <c r="D26">
        <f>'Response Part 3'!C26</f>
        <v>3</v>
      </c>
      <c r="E26" t="str">
        <f>'Response Part 3'!D26</f>
        <v>e-selling</v>
      </c>
      <c r="F26">
        <f>'Response Part 3'!E26</f>
        <v>4</v>
      </c>
      <c r="G26">
        <f>'Questionnaire Part 3'!G26</f>
        <v>0</v>
      </c>
      <c r="H26">
        <f>'Response Part 3'!K26</f>
        <v>0</v>
      </c>
      <c r="I26">
        <f>'Response Part 3'!L26</f>
        <v>0</v>
      </c>
      <c r="J26">
        <f>'Response Part 3'!M26</f>
        <v>1</v>
      </c>
      <c r="K26">
        <f t="shared" si="3"/>
        <v>1</v>
      </c>
      <c r="L26">
        <f>'Response Part 3'!O26</f>
        <v>1</v>
      </c>
      <c r="M26">
        <f t="shared" si="0"/>
        <v>0</v>
      </c>
      <c r="N26">
        <f>IF(M26&gt;0,(IF(K26=1,INDEX('Pt3 actions'!$G$2:$J$95,A26,M26),IF(K26=2,INDEX('Pt3 actions'!$K$2:$N$95,A26,M26),IF(K26=3,INDEX('Pt3 actions'!$O$2:$R$95,A26,M26),"no2")))),"")</f>
      </c>
      <c r="O26">
        <f>IF('Front Sheet'!$B$27=1,"",IF(ISERROR(N26),"",N26))</f>
      </c>
    </row>
    <row r="27" spans="1:15" ht="12.75">
      <c r="A27">
        <v>15</v>
      </c>
      <c r="B27">
        <f>'Response Part 3'!A27</f>
        <v>0</v>
      </c>
      <c r="C27" t="str">
        <f>'Response Part 3'!B27</f>
        <v>Sales &amp; Marketing</v>
      </c>
      <c r="D27">
        <f>'Response Part 3'!C27</f>
        <v>4</v>
      </c>
      <c r="E27" t="str">
        <f>'Response Part 3'!D27</f>
        <v>Contract bidding</v>
      </c>
      <c r="F27">
        <f>'Response Part 3'!E27</f>
        <v>5</v>
      </c>
      <c r="G27">
        <f>'Questionnaire Part 3'!G27</f>
        <v>0</v>
      </c>
      <c r="H27">
        <f>'Response Part 3'!K27</f>
        <v>0</v>
      </c>
      <c r="I27">
        <f>'Response Part 3'!L27</f>
        <v>0</v>
      </c>
      <c r="J27">
        <f>'Response Part 3'!M27</f>
        <v>1</v>
      </c>
      <c r="K27">
        <f t="shared" si="3"/>
        <v>1</v>
      </c>
      <c r="L27">
        <f>'Response Part 3'!O27</f>
        <v>1</v>
      </c>
      <c r="M27">
        <f t="shared" si="0"/>
        <v>0</v>
      </c>
      <c r="N27">
        <f>IF(M27&gt;0,(IF(K27=1,INDEX('Pt3 actions'!$G$2:$J$95,A27,M27),IF(K27=2,INDEX('Pt3 actions'!$K$2:$N$95,A27,M27),IF(K27=3,INDEX('Pt3 actions'!$O$2:$R$95,A27,M27),"no2")))),"")</f>
      </c>
      <c r="O27">
        <f>IF('Front Sheet'!$B$27=1,"",IF(ISERROR(N27),"",N27))</f>
      </c>
    </row>
    <row r="28" spans="1:15" ht="12.75">
      <c r="A28">
        <v>16</v>
      </c>
      <c r="B28">
        <f>'Response Part 3'!A28</f>
        <v>0</v>
      </c>
      <c r="C28" t="str">
        <f>'Response Part 3'!B28</f>
        <v>Sales &amp; Marketing</v>
      </c>
      <c r="D28">
        <f>'Response Part 3'!C28</f>
        <v>5</v>
      </c>
      <c r="E28" t="str">
        <f>'Response Part 3'!D28</f>
        <v>Catalogue sales</v>
      </c>
      <c r="F28">
        <f>'Response Part 3'!E28</f>
        <v>6</v>
      </c>
      <c r="G28">
        <f>'Questionnaire Part 3'!G28</f>
        <v>0</v>
      </c>
      <c r="H28">
        <f>'Response Part 3'!K28</f>
        <v>0</v>
      </c>
      <c r="I28">
        <f>'Response Part 3'!L28</f>
        <v>0</v>
      </c>
      <c r="J28">
        <f>'Response Part 3'!M28</f>
        <v>1</v>
      </c>
      <c r="K28">
        <f t="shared" si="3"/>
        <v>1</v>
      </c>
      <c r="L28">
        <f>'Response Part 3'!O28</f>
        <v>1</v>
      </c>
      <c r="M28">
        <f t="shared" si="0"/>
        <v>0</v>
      </c>
      <c r="N28">
        <f>IF(M28&gt;0,(IF(K28=1,INDEX('Pt3 actions'!$G$2:$J$95,A28,M28),IF(K28=2,INDEX('Pt3 actions'!$K$2:$N$95,A28,M28),IF(K28=3,INDEX('Pt3 actions'!$O$2:$R$95,A28,M28),"no2")))),"")</f>
      </c>
      <c r="O28">
        <f>IF('Front Sheet'!$B$27=1,"",IF(ISERROR(N28),"",N28))</f>
      </c>
    </row>
    <row r="29" spans="1:15" ht="12.75">
      <c r="A29">
        <v>17</v>
      </c>
      <c r="B29">
        <f>'Response Part 3'!A29</f>
        <v>0</v>
      </c>
      <c r="C29" t="str">
        <f>'Response Part 3'!B29</f>
        <v>Sales &amp; Marketing</v>
      </c>
      <c r="D29">
        <f>'Response Part 3'!C29</f>
        <v>6</v>
      </c>
      <c r="E29" t="str">
        <f>'Response Part 3'!D29</f>
        <v>Contracts</v>
      </c>
      <c r="F29">
        <f>'Response Part 3'!E29</f>
        <v>7</v>
      </c>
      <c r="G29">
        <f>'Questionnaire Part 3'!G29</f>
        <v>0</v>
      </c>
      <c r="H29">
        <f>'Response Part 3'!K29</f>
        <v>0</v>
      </c>
      <c r="I29">
        <f>'Response Part 3'!L29</f>
        <v>0</v>
      </c>
      <c r="J29">
        <f>'Response Part 3'!M29</f>
        <v>1</v>
      </c>
      <c r="K29">
        <f t="shared" si="3"/>
        <v>1</v>
      </c>
      <c r="L29">
        <f>'Response Part 3'!O29</f>
        <v>1</v>
      </c>
      <c r="M29">
        <f t="shared" si="0"/>
        <v>0</v>
      </c>
      <c r="N29">
        <f>IF(M29&gt;0,(IF(K29=1,INDEX('Pt3 actions'!$G$2:$J$95,A29,M29),IF(K29=2,INDEX('Pt3 actions'!$K$2:$N$95,A29,M29),IF(K29=3,INDEX('Pt3 actions'!$O$2:$R$95,A29,M29),"no2")))),"")</f>
      </c>
      <c r="O29">
        <f>IF('Front Sheet'!$B$27=1,"",IF(ISERROR(N29),"",N29))</f>
      </c>
    </row>
    <row r="30" spans="1:15" ht="12.75">
      <c r="A30">
        <v>18</v>
      </c>
      <c r="B30">
        <f>'Response Part 3'!A30</f>
        <v>0</v>
      </c>
      <c r="C30" t="str">
        <f>'Response Part 3'!B30</f>
        <v>Sales &amp; Marketing</v>
      </c>
      <c r="D30">
        <f>'Response Part 3'!C30</f>
        <v>7</v>
      </c>
      <c r="E30" t="str">
        <f>'Response Part 3'!D30</f>
        <v>Enquiry Management</v>
      </c>
      <c r="F30">
        <f>'Response Part 3'!E30</f>
        <v>8</v>
      </c>
      <c r="G30">
        <f>'Questionnaire Part 3'!G30</f>
        <v>0</v>
      </c>
      <c r="H30">
        <f>'Response Part 3'!K30</f>
        <v>0</v>
      </c>
      <c r="I30">
        <f>'Response Part 3'!L30</f>
        <v>0</v>
      </c>
      <c r="J30">
        <f>'Response Part 3'!M30</f>
        <v>1</v>
      </c>
      <c r="K30">
        <f t="shared" si="3"/>
        <v>1</v>
      </c>
      <c r="L30">
        <f>'Response Part 3'!O30</f>
        <v>1</v>
      </c>
      <c r="M30">
        <f t="shared" si="0"/>
        <v>0</v>
      </c>
      <c r="N30">
        <f>IF(M30&gt;0,(IF(K30=1,INDEX('Pt3 actions'!$G$2:$J$95,A30,M30),IF(K30=2,INDEX('Pt3 actions'!$K$2:$N$95,A30,M30),IF(K30=3,INDEX('Pt3 actions'!$O$2:$R$95,A30,M30),"no2")))),"")</f>
      </c>
      <c r="O30">
        <f>IF('Front Sheet'!$B$27=1,"",IF(ISERROR(N30),"",N30))</f>
      </c>
    </row>
    <row r="31" spans="1:15" ht="12.75">
      <c r="A31">
        <v>19</v>
      </c>
      <c r="B31">
        <f>'Response Part 3'!A31</f>
        <v>0</v>
      </c>
      <c r="C31" t="str">
        <f>'Response Part 3'!B31</f>
        <v>Sales &amp; Marketing</v>
      </c>
      <c r="D31">
        <f>'Response Part 3'!C31</f>
        <v>8</v>
      </c>
      <c r="E31" t="str">
        <f>'Response Part 3'!D31</f>
        <v>E-marketing</v>
      </c>
      <c r="F31">
        <f>'Response Part 3'!E31</f>
        <v>9</v>
      </c>
      <c r="G31">
        <f>'Questionnaire Part 3'!G31</f>
        <v>0</v>
      </c>
      <c r="H31">
        <f>'Response Part 3'!K31</f>
        <v>0</v>
      </c>
      <c r="I31">
        <f>'Response Part 3'!L31</f>
        <v>0</v>
      </c>
      <c r="J31">
        <f>'Response Part 3'!M31</f>
        <v>1</v>
      </c>
      <c r="K31">
        <f t="shared" si="3"/>
        <v>1</v>
      </c>
      <c r="L31">
        <f>'Response Part 3'!O31</f>
        <v>1</v>
      </c>
      <c r="M31">
        <f t="shared" si="0"/>
        <v>0</v>
      </c>
      <c r="N31">
        <f>IF(M31&gt;0,(IF(K31=1,INDEX('Pt3 actions'!$G$2:$J$95,A31,M31),IF(K31=2,INDEX('Pt3 actions'!$K$2:$N$95,A31,M31),IF(K31=3,INDEX('Pt3 actions'!$O$2:$R$95,A31,M31),"no2")))),"")</f>
      </c>
      <c r="O31">
        <f>IF('Front Sheet'!$B$27=1,"",IF(ISERROR(N31),"",N31))</f>
      </c>
    </row>
    <row r="32" spans="1:15" ht="12.75">
      <c r="A32">
        <v>20</v>
      </c>
      <c r="B32">
        <f>'Response Part 3'!A32</f>
        <v>0</v>
      </c>
      <c r="C32" t="str">
        <f>'Response Part 3'!B32</f>
        <v>Sales &amp; Marketing</v>
      </c>
      <c r="D32">
        <f>'Response Part 3'!C32</f>
        <v>9</v>
      </c>
      <c r="E32" t="str">
        <f>'Response Part 3'!D32</f>
        <v>Sales objectives</v>
      </c>
      <c r="F32">
        <f>'Response Part 3'!E32</f>
        <v>10</v>
      </c>
      <c r="G32">
        <f>'Questionnaire Part 3'!G32</f>
        <v>0</v>
      </c>
      <c r="H32">
        <f>'Response Part 3'!K32</f>
        <v>0</v>
      </c>
      <c r="I32">
        <f>'Response Part 3'!L32</f>
        <v>0</v>
      </c>
      <c r="J32">
        <f>'Response Part 3'!M32</f>
        <v>1</v>
      </c>
      <c r="K32">
        <f t="shared" si="3"/>
        <v>1</v>
      </c>
      <c r="L32">
        <f>'Response Part 3'!O32</f>
        <v>1</v>
      </c>
      <c r="M32">
        <f t="shared" si="0"/>
        <v>0</v>
      </c>
      <c r="N32">
        <f>IF(M32&gt;0,(IF(K32=1,INDEX('Pt3 actions'!$G$2:$J$95,A32,M32),IF(K32=2,INDEX('Pt3 actions'!$K$2:$N$95,A32,M32),IF(K32=3,INDEX('Pt3 actions'!$O$2:$R$95,A32,M32),"no2")))),"")</f>
      </c>
      <c r="O32">
        <f>IF('Front Sheet'!$B$27=1,"",IF(ISERROR(N32),"",N32))</f>
      </c>
    </row>
    <row r="33" spans="1:15" ht="12.75">
      <c r="A33">
        <v>21</v>
      </c>
      <c r="B33">
        <f>'Response Part 3'!A33</f>
        <v>5</v>
      </c>
      <c r="C33" t="str">
        <f>'Response Part 3'!B33</f>
        <v>Purchasing &amp; Planning</v>
      </c>
      <c r="D33">
        <f>'Response Part 3'!C33</f>
        <v>1</v>
      </c>
      <c r="E33" t="str">
        <f>'Response Part 3'!D33</f>
        <v>e procurement</v>
      </c>
      <c r="F33">
        <f>'Response Part 3'!E33</f>
        <v>1</v>
      </c>
      <c r="G33">
        <f>'Questionnaire Part 3'!G33</f>
        <v>0</v>
      </c>
      <c r="H33">
        <f>'Response Part 3'!K33</f>
        <v>0</v>
      </c>
      <c r="I33">
        <f>'Response Part 3'!L33</f>
        <v>0</v>
      </c>
      <c r="J33">
        <f>'Response Part 3'!M33</f>
        <v>1</v>
      </c>
      <c r="K33">
        <f>'Response Part 3'!N33</f>
        <v>1</v>
      </c>
      <c r="L33">
        <f>'Response Part 3'!O33</f>
        <v>1</v>
      </c>
      <c r="M33">
        <f t="shared" si="0"/>
        <v>0</v>
      </c>
      <c r="N33">
        <f>IF(M33&gt;0,(IF(K33=1,INDEX('Pt3 actions'!$G$2:$J$95,A33,M33),IF(K33=2,INDEX('Pt3 actions'!$K$2:$N$95,A33,M33),IF(K33=3,INDEX('Pt3 actions'!$O$2:$R$95,A33,M33),"no2")))),"")</f>
      </c>
      <c r="O33">
        <f>IF('Front Sheet'!$B$26=1,"",IF(ISERROR(N33),"",N33))</f>
      </c>
    </row>
    <row r="34" spans="1:15" ht="12.75">
      <c r="A34">
        <v>22</v>
      </c>
      <c r="B34">
        <f>'Response Part 3'!A34</f>
        <v>0</v>
      </c>
      <c r="C34" t="str">
        <f>'Response Part 3'!B34</f>
        <v>Purchasing &amp; Planning</v>
      </c>
      <c r="D34">
        <f>'Response Part 3'!C34</f>
        <v>0</v>
      </c>
      <c r="E34" t="str">
        <f>'Response Part 3'!D34</f>
        <v>e procurement</v>
      </c>
      <c r="F34">
        <f>'Response Part 3'!E34</f>
        <v>2</v>
      </c>
      <c r="G34">
        <f>'Questionnaire Part 3'!G34</f>
        <v>0</v>
      </c>
      <c r="H34">
        <f>'Response Part 3'!K34</f>
        <v>0</v>
      </c>
      <c r="I34">
        <f>'Response Part 3'!L34</f>
        <v>0</v>
      </c>
      <c r="J34">
        <f>'Response Part 3'!M34</f>
        <v>1</v>
      </c>
      <c r="K34">
        <f>K33</f>
        <v>1</v>
      </c>
      <c r="L34">
        <f>'Response Part 3'!O34</f>
        <v>1</v>
      </c>
      <c r="M34">
        <f t="shared" si="0"/>
        <v>0</v>
      </c>
      <c r="N34">
        <f>IF(M34&gt;0,(IF(K34=1,INDEX('Pt3 actions'!$G$2:$J$95,A34,M34),IF(K34=2,INDEX('Pt3 actions'!$K$2:$N$95,A34,M34),IF(K34=3,INDEX('Pt3 actions'!$O$2:$R$95,A34,M34),"no2")))),"")</f>
      </c>
      <c r="O34">
        <f>IF('Front Sheet'!$B$26=1,"",IF(ISERROR(N34),"",N34))</f>
      </c>
    </row>
    <row r="35" spans="1:15" ht="12.75">
      <c r="A35">
        <v>23</v>
      </c>
      <c r="B35">
        <f>'Response Part 3'!A35</f>
        <v>0</v>
      </c>
      <c r="C35" t="str">
        <f>'Response Part 3'!B35</f>
        <v>Purchasing &amp; Planning</v>
      </c>
      <c r="D35">
        <f>'Response Part 3'!C35</f>
        <v>2</v>
      </c>
      <c r="E35" t="str">
        <f>'Response Part 3'!D35</f>
        <v>Materials Resource Planning (MRP)</v>
      </c>
      <c r="F35">
        <f>'Response Part 3'!E35</f>
        <v>3</v>
      </c>
      <c r="G35">
        <f>'Questionnaire Part 3'!G35</f>
        <v>0</v>
      </c>
      <c r="H35">
        <f>'Response Part 3'!K35</f>
        <v>0</v>
      </c>
      <c r="I35">
        <f>'Response Part 3'!L35</f>
        <v>0</v>
      </c>
      <c r="J35">
        <f>'Response Part 3'!M35</f>
        <v>1</v>
      </c>
      <c r="K35">
        <f aca="true" t="shared" si="4" ref="K35:K42">K34</f>
        <v>1</v>
      </c>
      <c r="L35">
        <f>'Response Part 3'!O35</f>
        <v>1</v>
      </c>
      <c r="M35">
        <f t="shared" si="0"/>
        <v>0</v>
      </c>
      <c r="N35">
        <f>IF(M35&gt;0,(IF(K35=1,INDEX('Pt3 actions'!$G$2:$J$95,A35,M35),IF(K35=2,INDEX('Pt3 actions'!$K$2:$N$95,A35,M35),IF(K35=3,INDEX('Pt3 actions'!$O$2:$R$95,A35,M35),"no2")))),"")</f>
      </c>
      <c r="O35">
        <f>IF('Front Sheet'!$B$26=1,"",IF(ISERROR(N35),"",N35))</f>
      </c>
    </row>
    <row r="36" spans="1:15" ht="12.75">
      <c r="A36">
        <v>24</v>
      </c>
      <c r="B36">
        <f>'Response Part 3'!A36</f>
        <v>0</v>
      </c>
      <c r="C36" t="str">
        <f>'Response Part 3'!B36</f>
        <v>Purchasing &amp; Planning</v>
      </c>
      <c r="D36">
        <f>'Response Part 3'!C36</f>
        <v>3</v>
      </c>
      <c r="E36" t="str">
        <f>'Response Part 3'!D36</f>
        <v>Job Tracking</v>
      </c>
      <c r="F36">
        <f>'Response Part 3'!E36</f>
        <v>4</v>
      </c>
      <c r="G36">
        <f>'Questionnaire Part 3'!G36</f>
        <v>0</v>
      </c>
      <c r="H36">
        <f>'Response Part 3'!K36</f>
        <v>0</v>
      </c>
      <c r="I36">
        <f>'Response Part 3'!L36</f>
        <v>0</v>
      </c>
      <c r="J36">
        <f>'Response Part 3'!M36</f>
        <v>1</v>
      </c>
      <c r="K36">
        <f t="shared" si="4"/>
        <v>1</v>
      </c>
      <c r="L36">
        <f>'Response Part 3'!O36</f>
        <v>1</v>
      </c>
      <c r="M36">
        <f t="shared" si="0"/>
        <v>0</v>
      </c>
      <c r="N36">
        <f>IF(M36&gt;0,(IF(K36=1,INDEX('Pt3 actions'!$G$2:$J$95,A36,M36),IF(K36=2,INDEX('Pt3 actions'!$K$2:$N$95,A36,M36),IF(K36=3,INDEX('Pt3 actions'!$O$2:$R$95,A36,M36),"no2")))),"")</f>
      </c>
      <c r="O36">
        <f>IF('Front Sheet'!$B$26=1,"",IF(ISERROR(N36),"",N36))</f>
      </c>
    </row>
    <row r="37" spans="1:15" ht="12.75">
      <c r="A37">
        <v>25</v>
      </c>
      <c r="B37">
        <f>'Response Part 3'!A37</f>
        <v>0</v>
      </c>
      <c r="C37" t="str">
        <f>'Response Part 3'!B37</f>
        <v>Purchasing &amp; Planning</v>
      </c>
      <c r="D37">
        <f>'Response Part 3'!C37</f>
        <v>4</v>
      </c>
      <c r="E37" t="str">
        <f>'Response Part 3'!D37</f>
        <v>Planning methodology</v>
      </c>
      <c r="F37">
        <f>'Response Part 3'!E37</f>
        <v>5</v>
      </c>
      <c r="G37">
        <f>'Questionnaire Part 3'!G37</f>
        <v>0</v>
      </c>
      <c r="H37">
        <f>'Response Part 3'!K37</f>
        <v>0</v>
      </c>
      <c r="I37">
        <f>'Response Part 3'!L37</f>
        <v>0</v>
      </c>
      <c r="J37">
        <f>'Response Part 3'!M37</f>
        <v>1</v>
      </c>
      <c r="K37">
        <f t="shared" si="4"/>
        <v>1</v>
      </c>
      <c r="L37">
        <f>'Response Part 3'!O37</f>
        <v>1</v>
      </c>
      <c r="M37">
        <f t="shared" si="0"/>
        <v>0</v>
      </c>
      <c r="N37">
        <f>IF(M37&gt;0,(IF(K37=1,INDEX('Pt3 actions'!$G$2:$J$95,A37,M37),IF(K37=2,INDEX('Pt3 actions'!$K$2:$N$95,A37,M37),IF(K37=3,INDEX('Pt3 actions'!$O$2:$R$95,A37,M37),"no2")))),"")</f>
      </c>
      <c r="O37">
        <f>IF('Front Sheet'!$B$26=1,"",IF(ISERROR(N37),"",N37))</f>
      </c>
    </row>
    <row r="38" spans="1:15" ht="12.75">
      <c r="A38">
        <v>26</v>
      </c>
      <c r="B38">
        <f>'Response Part 3'!A38</f>
        <v>0</v>
      </c>
      <c r="C38" t="str">
        <f>'Response Part 3'!B38</f>
        <v>Purchasing &amp; Planning</v>
      </c>
      <c r="D38">
        <f>'Response Part 3'!C38</f>
        <v>0</v>
      </c>
      <c r="E38" t="str">
        <f>'Response Part 3'!D38</f>
        <v>Planning methodology</v>
      </c>
      <c r="F38">
        <f>'Response Part 3'!E38</f>
        <v>6</v>
      </c>
      <c r="G38">
        <f>'Questionnaire Part 3'!G38</f>
        <v>0</v>
      </c>
      <c r="H38">
        <f>'Response Part 3'!K38</f>
        <v>0</v>
      </c>
      <c r="I38">
        <f>'Response Part 3'!L38</f>
        <v>0</v>
      </c>
      <c r="J38">
        <f>'Response Part 3'!M38</f>
        <v>1</v>
      </c>
      <c r="K38">
        <f t="shared" si="4"/>
        <v>1</v>
      </c>
      <c r="L38">
        <f>'Response Part 3'!O38</f>
        <v>1</v>
      </c>
      <c r="M38">
        <f t="shared" si="0"/>
        <v>0</v>
      </c>
      <c r="N38">
        <f>IF(M38&gt;0,(IF(K38=1,INDEX('Pt3 actions'!$G$2:$J$95,A38,M38),IF(K38=2,INDEX('Pt3 actions'!$K$2:$N$95,A38,M38),IF(K38=3,INDEX('Pt3 actions'!$O$2:$R$95,A38,M38),"no2")))),"")</f>
      </c>
      <c r="O38">
        <f>IF('Front Sheet'!$B$26=1,"",IF(ISERROR(N38),"",N38))</f>
      </c>
    </row>
    <row r="39" spans="1:15" ht="12.75">
      <c r="A39">
        <v>27</v>
      </c>
      <c r="B39">
        <f>'Response Part 3'!A39</f>
        <v>0</v>
      </c>
      <c r="C39" t="str">
        <f>'Response Part 3'!B39</f>
        <v>Purchasing &amp; Planning</v>
      </c>
      <c r="D39">
        <f>'Response Part 3'!C39</f>
        <v>0</v>
      </c>
      <c r="E39" t="str">
        <f>'Response Part 3'!D39</f>
        <v>Planning methodology</v>
      </c>
      <c r="F39">
        <f>'Response Part 3'!E39</f>
        <v>7</v>
      </c>
      <c r="G39">
        <f>'Questionnaire Part 3'!G39</f>
        <v>0</v>
      </c>
      <c r="H39">
        <f>'Response Part 3'!K39</f>
        <v>0</v>
      </c>
      <c r="I39">
        <f>'Response Part 3'!L39</f>
        <v>0</v>
      </c>
      <c r="J39">
        <f>'Response Part 3'!M39</f>
        <v>1</v>
      </c>
      <c r="K39">
        <f t="shared" si="4"/>
        <v>1</v>
      </c>
      <c r="L39">
        <f>'Response Part 3'!O39</f>
        <v>1</v>
      </c>
      <c r="M39">
        <f t="shared" si="0"/>
        <v>0</v>
      </c>
      <c r="N39">
        <f>IF(M39&gt;0,(IF(K39=1,INDEX('Pt3 actions'!$G$2:$J$95,A39,M39),IF(K39=2,INDEX('Pt3 actions'!$K$2:$N$95,A39,M39),IF(K39=3,INDEX('Pt3 actions'!$O$2:$R$95,A39,M39),"no2")))),"")</f>
      </c>
      <c r="O39">
        <f>IF('Front Sheet'!$B$26=1,"",IF(ISERROR(N39),"",N39))</f>
      </c>
    </row>
    <row r="40" spans="1:15" ht="12.75">
      <c r="A40">
        <v>28</v>
      </c>
      <c r="B40">
        <f>'Response Part 3'!A40</f>
        <v>0</v>
      </c>
      <c r="C40" t="str">
        <f>'Response Part 3'!B40</f>
        <v>Purchasing &amp; Planning</v>
      </c>
      <c r="D40">
        <f>'Response Part 3'!C40</f>
        <v>0</v>
      </c>
      <c r="E40" t="str">
        <f>'Response Part 3'!D40</f>
        <v>Planning methodology</v>
      </c>
      <c r="F40">
        <f>'Response Part 3'!E40</f>
        <v>8</v>
      </c>
      <c r="G40">
        <f>'Questionnaire Part 3'!G40</f>
        <v>0</v>
      </c>
      <c r="H40">
        <f>'Response Part 3'!K40</f>
        <v>0</v>
      </c>
      <c r="I40">
        <f>'Response Part 3'!L40</f>
        <v>0</v>
      </c>
      <c r="J40">
        <f>'Response Part 3'!M40</f>
        <v>1</v>
      </c>
      <c r="K40">
        <f t="shared" si="4"/>
        <v>1</v>
      </c>
      <c r="L40">
        <f>'Response Part 3'!O40</f>
        <v>1</v>
      </c>
      <c r="M40">
        <f t="shared" si="0"/>
        <v>0</v>
      </c>
      <c r="N40">
        <f>IF(M40&gt;0,(IF(K40=1,INDEX('Pt3 actions'!$G$2:$J$95,A40,M40),IF(K40=2,INDEX('Pt3 actions'!$K$2:$N$95,A40,M40),IF(K40=3,INDEX('Pt3 actions'!$O$2:$R$95,A40,M40),"no2")))),"")</f>
      </c>
      <c r="O40">
        <f>IF('Front Sheet'!$B$26=1,"",IF(ISERROR(N40),"",N40))</f>
      </c>
    </row>
    <row r="41" spans="1:15" ht="12.75">
      <c r="A41">
        <v>29</v>
      </c>
      <c r="B41">
        <f>'Response Part 3'!A41</f>
        <v>0</v>
      </c>
      <c r="C41" t="str">
        <f>'Response Part 3'!B41</f>
        <v>Purchasing &amp; Planning</v>
      </c>
      <c r="D41">
        <f>'Response Part 3'!C41</f>
        <v>6</v>
      </c>
      <c r="E41" t="str">
        <f>'Response Part 3'!D41</f>
        <v>Enterprise Resource Planning (ERP)</v>
      </c>
      <c r="F41">
        <f>'Response Part 3'!E41</f>
        <v>9</v>
      </c>
      <c r="G41">
        <f>'Questionnaire Part 3'!G41</f>
        <v>0</v>
      </c>
      <c r="H41">
        <f>'Response Part 3'!K41</f>
        <v>0</v>
      </c>
      <c r="I41">
        <f>'Response Part 3'!L41</f>
        <v>0</v>
      </c>
      <c r="J41">
        <f>'Response Part 3'!M41</f>
        <v>1</v>
      </c>
      <c r="K41">
        <f t="shared" si="4"/>
        <v>1</v>
      </c>
      <c r="L41">
        <f>'Response Part 3'!O41</f>
        <v>1</v>
      </c>
      <c r="M41">
        <f t="shared" si="0"/>
        <v>0</v>
      </c>
      <c r="N41">
        <f>IF(M41&gt;0,(IF(K41=1,INDEX('Pt3 actions'!$G$2:$J$95,A41,M41),IF(K41=2,INDEX('Pt3 actions'!$K$2:$N$95,A41,M41),IF(K41=3,INDEX('Pt3 actions'!$O$2:$R$95,A41,M41),"no2")))),"")</f>
      </c>
      <c r="O41">
        <f>IF('Front Sheet'!$B$26=1,"",IF(ISERROR(N41),"",N41))</f>
      </c>
    </row>
    <row r="42" spans="1:15" ht="12.75">
      <c r="A42">
        <v>30</v>
      </c>
      <c r="B42">
        <f>'Response Part 3'!A42</f>
        <v>0</v>
      </c>
      <c r="C42" t="str">
        <f>'Response Part 3'!B42</f>
        <v>Purchasing &amp; Planning</v>
      </c>
      <c r="D42">
        <f>'Response Part 3'!C42</f>
        <v>7</v>
      </c>
      <c r="E42" t="str">
        <f>'Response Part 3'!D42</f>
        <v>Contracts</v>
      </c>
      <c r="F42">
        <f>'Response Part 3'!E42</f>
        <v>10</v>
      </c>
      <c r="G42">
        <f>'Questionnaire Part 3'!G42</f>
        <v>0</v>
      </c>
      <c r="H42">
        <f>'Response Part 3'!K42</f>
        <v>0</v>
      </c>
      <c r="I42">
        <f>'Response Part 3'!L42</f>
        <v>0</v>
      </c>
      <c r="J42">
        <f>'Response Part 3'!M42</f>
        <v>1</v>
      </c>
      <c r="K42">
        <f t="shared" si="4"/>
        <v>1</v>
      </c>
      <c r="L42">
        <f>'Response Part 3'!O42</f>
        <v>1</v>
      </c>
      <c r="M42">
        <f t="shared" si="0"/>
        <v>0</v>
      </c>
      <c r="N42">
        <f>IF(M42&gt;0,(IF(K42=1,INDEX('Pt3 actions'!$G$2:$J$95,A42,M42),IF(K42=2,INDEX('Pt3 actions'!$K$2:$N$95,A42,M42),IF(K42=3,INDEX('Pt3 actions'!$O$2:$R$95,A42,M42),"no2")))),"")</f>
      </c>
      <c r="O42">
        <f>IF('Front Sheet'!$B$26=1,"",IF(ISERROR(N42),"",N42))</f>
      </c>
    </row>
    <row r="43" spans="1:15" ht="12.75">
      <c r="A43">
        <v>31</v>
      </c>
      <c r="B43">
        <f>'Response Part 3'!A43</f>
        <v>6</v>
      </c>
      <c r="C43" t="str">
        <f>'Response Part 3'!B43</f>
        <v>Manufacturing</v>
      </c>
      <c r="D43">
        <f>'Response Part 3'!C43</f>
        <v>1</v>
      </c>
      <c r="E43" t="str">
        <f>'Response Part 3'!D43</f>
        <v>Job tracking</v>
      </c>
      <c r="F43">
        <f>'Response Part 3'!E43</f>
        <v>1</v>
      </c>
      <c r="G43">
        <f>'Questionnaire Part 3'!G43</f>
        <v>0</v>
      </c>
      <c r="H43">
        <f>'Response Part 3'!K43</f>
        <v>0</v>
      </c>
      <c r="I43">
        <f>'Response Part 3'!L43</f>
        <v>0</v>
      </c>
      <c r="J43">
        <f>'Response Part 3'!M43</f>
        <v>1</v>
      </c>
      <c r="K43">
        <f>'Response Part 3'!N43</f>
        <v>1</v>
      </c>
      <c r="L43">
        <f>'Response Part 3'!O43</f>
        <v>1</v>
      </c>
      <c r="M43">
        <f t="shared" si="0"/>
        <v>0</v>
      </c>
      <c r="N43">
        <f>IF(M43&gt;0,(IF(K43=1,INDEX('Pt3 actions'!$G$2:$J$95,A43,M43),IF(K43=2,INDEX('Pt3 actions'!$K$2:$N$95,A43,M43),IF(K43=3,INDEX('Pt3 actions'!$O$2:$R$95,A43,M43),"no2")))),"")</f>
      </c>
      <c r="O43">
        <f>IF('Front Sheet'!$B$24=1,"",IF(ISERROR(N43),"",N43))</f>
      </c>
    </row>
    <row r="44" spans="1:15" ht="12.75">
      <c r="A44">
        <v>32</v>
      </c>
      <c r="B44">
        <f>'Response Part 3'!A44</f>
        <v>0</v>
      </c>
      <c r="C44" t="str">
        <f>'Response Part 3'!B44</f>
        <v>Manufacturing</v>
      </c>
      <c r="D44">
        <f>'Response Part 3'!C44</f>
        <v>2</v>
      </c>
      <c r="E44" t="str">
        <f>'Response Part 3'!D44</f>
        <v>Capacity constraints &amp; Utilisation</v>
      </c>
      <c r="F44">
        <f>'Response Part 3'!E44</f>
        <v>2</v>
      </c>
      <c r="G44">
        <f>'Questionnaire Part 3'!G44</f>
        <v>0</v>
      </c>
      <c r="H44">
        <f>'Response Part 3'!K44</f>
        <v>0</v>
      </c>
      <c r="I44">
        <f>'Response Part 3'!L44</f>
        <v>0</v>
      </c>
      <c r="J44">
        <f>'Response Part 3'!M44</f>
        <v>1</v>
      </c>
      <c r="K44">
        <f>K43</f>
        <v>1</v>
      </c>
      <c r="L44">
        <f>'Response Part 3'!O44</f>
        <v>1</v>
      </c>
      <c r="M44">
        <f t="shared" si="0"/>
        <v>0</v>
      </c>
      <c r="N44">
        <f>IF(M44&gt;0,(IF(K44=1,INDEX('Pt3 actions'!$G$2:$J$95,A44,M44),IF(K44=2,INDEX('Pt3 actions'!$K$2:$N$95,A44,M44),IF(K44=3,INDEX('Pt3 actions'!$O$2:$R$95,A44,M44),"no2")))),"")</f>
      </c>
      <c r="O44">
        <f>IF('Front Sheet'!$B$24=1,"",IF(ISERROR(N44),"",N44))</f>
      </c>
    </row>
    <row r="45" spans="1:15" ht="12.75">
      <c r="A45">
        <v>33</v>
      </c>
      <c r="B45">
        <f>'Response Part 3'!A45</f>
        <v>0</v>
      </c>
      <c r="C45" t="str">
        <f>'Response Part 3'!B45</f>
        <v>Manufacturing</v>
      </c>
      <c r="D45">
        <f>'Response Part 3'!C45</f>
        <v>3</v>
      </c>
      <c r="E45" t="str">
        <f>'Response Part 3'!D45</f>
        <v>Shop floor control</v>
      </c>
      <c r="F45">
        <f>'Response Part 3'!E45</f>
        <v>3</v>
      </c>
      <c r="G45">
        <f>'Questionnaire Part 3'!G45</f>
        <v>0</v>
      </c>
      <c r="H45">
        <f>'Response Part 3'!K45</f>
        <v>0</v>
      </c>
      <c r="I45">
        <f>'Response Part 3'!L45</f>
        <v>0</v>
      </c>
      <c r="J45">
        <f>'Response Part 3'!M45</f>
        <v>1</v>
      </c>
      <c r="K45">
        <f aca="true" t="shared" si="5" ref="K45:K52">K44</f>
        <v>1</v>
      </c>
      <c r="L45">
        <f>'Response Part 3'!O45</f>
        <v>1</v>
      </c>
      <c r="M45">
        <f t="shared" si="0"/>
        <v>0</v>
      </c>
      <c r="N45">
        <f>IF(M45&gt;0,(IF(K45=1,INDEX('Pt3 actions'!$G$2:$J$95,A45,M45),IF(K45=2,INDEX('Pt3 actions'!$K$2:$N$95,A45,M45),IF(K45=3,INDEX('Pt3 actions'!$O$2:$R$95,A45,M45),"no2")))),"")</f>
      </c>
      <c r="O45">
        <f>IF('Front Sheet'!$B$24=1,"",IF(ISERROR(N45),"",N45))</f>
      </c>
    </row>
    <row r="46" spans="1:15" ht="12.75">
      <c r="A46">
        <v>34</v>
      </c>
      <c r="B46">
        <f>'Response Part 3'!A46</f>
        <v>0</v>
      </c>
      <c r="C46" t="str">
        <f>'Response Part 3'!B46</f>
        <v>Manufacturing</v>
      </c>
      <c r="D46">
        <f>'Response Part 3'!C46</f>
        <v>4</v>
      </c>
      <c r="E46" t="str">
        <f>'Response Part 3'!D46</f>
        <v>Job costing</v>
      </c>
      <c r="F46">
        <f>'Response Part 3'!E46</f>
        <v>4</v>
      </c>
      <c r="G46">
        <f>'Questionnaire Part 3'!G46</f>
        <v>0</v>
      </c>
      <c r="H46">
        <f>'Response Part 3'!K46</f>
        <v>0</v>
      </c>
      <c r="I46">
        <f>'Response Part 3'!L46</f>
        <v>0</v>
      </c>
      <c r="J46">
        <f>'Response Part 3'!M46</f>
        <v>1</v>
      </c>
      <c r="K46">
        <f t="shared" si="5"/>
        <v>1</v>
      </c>
      <c r="L46">
        <f>'Response Part 3'!O46</f>
        <v>1</v>
      </c>
      <c r="M46">
        <f t="shared" si="0"/>
        <v>0</v>
      </c>
      <c r="N46">
        <f>IF(M46&gt;0,(IF(K46=1,INDEX('Pt3 actions'!$G$2:$J$95,A46,M46),IF(K46=2,INDEX('Pt3 actions'!$K$2:$N$95,A46,M46),IF(K46=3,INDEX('Pt3 actions'!$O$2:$R$95,A46,M46),"no2")))),"")</f>
      </c>
      <c r="O46">
        <f>IF('Front Sheet'!$B$24=1,"",IF(ISERROR(N46),"",N46))</f>
      </c>
    </row>
    <row r="47" spans="1:15" ht="12.75">
      <c r="A47">
        <v>35</v>
      </c>
      <c r="B47">
        <f>'Response Part 3'!A47</f>
        <v>0</v>
      </c>
      <c r="C47" t="str">
        <f>'Response Part 3'!B47</f>
        <v>Manufacturing</v>
      </c>
      <c r="D47">
        <f>'Response Part 3'!C47</f>
        <v>5</v>
      </c>
      <c r="E47" t="str">
        <f>'Response Part 3'!D47</f>
        <v>Process control</v>
      </c>
      <c r="F47">
        <f>'Response Part 3'!E47</f>
        <v>5</v>
      </c>
      <c r="G47">
        <f>'Questionnaire Part 3'!G47</f>
        <v>0</v>
      </c>
      <c r="H47">
        <f>'Response Part 3'!K47</f>
        <v>0</v>
      </c>
      <c r="I47">
        <f>'Response Part 3'!L47</f>
        <v>0</v>
      </c>
      <c r="J47">
        <f>'Response Part 3'!M47</f>
        <v>1</v>
      </c>
      <c r="K47">
        <f t="shared" si="5"/>
        <v>1</v>
      </c>
      <c r="L47">
        <f>'Response Part 3'!O47</f>
        <v>1</v>
      </c>
      <c r="M47">
        <f t="shared" si="0"/>
        <v>0</v>
      </c>
      <c r="N47">
        <f>IF(M47&gt;0,(IF(K47=1,INDEX('Pt3 actions'!$G$2:$J$95,A47,M47),IF(K47=2,INDEX('Pt3 actions'!$K$2:$N$95,A47,M47),IF(K47=3,INDEX('Pt3 actions'!$O$2:$R$95,A47,M47),"no2")))),"")</f>
      </c>
      <c r="O47">
        <f>IF('Front Sheet'!$B$24=1,"",IF(ISERROR(N47),"",N47))</f>
      </c>
    </row>
    <row r="48" spans="1:15" ht="12.75">
      <c r="A48">
        <v>36</v>
      </c>
      <c r="B48">
        <f>'Response Part 3'!A48</f>
        <v>0</v>
      </c>
      <c r="C48" t="str">
        <f>'Response Part 3'!B48</f>
        <v>Manufacturing</v>
      </c>
      <c r="D48">
        <f>'Response Part 3'!C48</f>
        <v>6</v>
      </c>
      <c r="E48" t="str">
        <f>'Response Part 3'!D48</f>
        <v>Adoption of concurrent engineering</v>
      </c>
      <c r="F48">
        <f>'Response Part 3'!E48</f>
        <v>6</v>
      </c>
      <c r="G48">
        <f>'Questionnaire Part 3'!G48</f>
        <v>0</v>
      </c>
      <c r="H48">
        <f>'Response Part 3'!K48</f>
        <v>0</v>
      </c>
      <c r="I48">
        <f>'Response Part 3'!L48</f>
        <v>0</v>
      </c>
      <c r="J48">
        <f>'Response Part 3'!M48</f>
        <v>1</v>
      </c>
      <c r="K48">
        <f t="shared" si="5"/>
        <v>1</v>
      </c>
      <c r="L48">
        <f>'Response Part 3'!O48</f>
        <v>1</v>
      </c>
      <c r="M48">
        <f t="shared" si="0"/>
        <v>0</v>
      </c>
      <c r="N48">
        <f>IF(M48&gt;0,(IF(K48=1,INDEX('Pt3 actions'!$G$2:$J$95,A48,M48),IF(K48=2,INDEX('Pt3 actions'!$K$2:$N$95,A48,M48),IF(K48=3,INDEX('Pt3 actions'!$O$2:$R$95,A48,M48),"no2")))),"")</f>
      </c>
      <c r="O48">
        <f>IF('Front Sheet'!$B$24=1,"",IF(ISERROR(N48),"",N48))</f>
      </c>
    </row>
    <row r="49" spans="1:15" ht="12.75">
      <c r="A49">
        <v>37</v>
      </c>
      <c r="B49">
        <f>'Response Part 3'!A49</f>
        <v>0</v>
      </c>
      <c r="C49" t="str">
        <f>'Response Part 3'!B49</f>
        <v>Manufacturing</v>
      </c>
      <c r="D49">
        <f>'Response Part 3'!C49</f>
        <v>7</v>
      </c>
      <c r="E49" t="str">
        <f>'Response Part 3'!D49</f>
        <v>Process planning</v>
      </c>
      <c r="F49">
        <f>'Response Part 3'!E49</f>
        <v>7</v>
      </c>
      <c r="G49">
        <f>'Questionnaire Part 3'!G49</f>
        <v>0</v>
      </c>
      <c r="H49">
        <f>'Response Part 3'!K49</f>
        <v>0</v>
      </c>
      <c r="I49">
        <f>'Response Part 3'!L49</f>
        <v>0</v>
      </c>
      <c r="J49">
        <f>'Response Part 3'!M49</f>
        <v>1</v>
      </c>
      <c r="K49">
        <f t="shared" si="5"/>
        <v>1</v>
      </c>
      <c r="L49">
        <f>'Response Part 3'!O49</f>
        <v>1</v>
      </c>
      <c r="M49">
        <f t="shared" si="0"/>
        <v>0</v>
      </c>
      <c r="N49">
        <f>IF(M49&gt;0,(IF(K49=1,INDEX('Pt3 actions'!$G$2:$J$95,A49,M49),IF(K49=2,INDEX('Pt3 actions'!$K$2:$N$95,A49,M49),IF(K49=3,INDEX('Pt3 actions'!$O$2:$R$95,A49,M49),"no2")))),"")</f>
      </c>
      <c r="O49">
        <f>IF('Front Sheet'!$B$24=1,"",IF(ISERROR(N49),"",N49))</f>
      </c>
    </row>
    <row r="50" spans="1:15" ht="12.75">
      <c r="A50">
        <v>38</v>
      </c>
      <c r="B50">
        <f>'Response Part 3'!A50</f>
        <v>0</v>
      </c>
      <c r="C50" t="str">
        <f>'Response Part 3'!B50</f>
        <v>Manufacturing</v>
      </c>
      <c r="D50">
        <f>'Response Part 3'!C50</f>
        <v>8</v>
      </c>
      <c r="E50" t="str">
        <f>'Response Part 3'!D50</f>
        <v>Optimisation</v>
      </c>
      <c r="F50">
        <f>'Response Part 3'!E50</f>
        <v>8</v>
      </c>
      <c r="G50">
        <f>'Questionnaire Part 3'!G50</f>
        <v>0</v>
      </c>
      <c r="H50">
        <f>'Response Part 3'!K50</f>
        <v>0</v>
      </c>
      <c r="I50">
        <f>'Response Part 3'!L50</f>
        <v>0</v>
      </c>
      <c r="J50">
        <f>'Response Part 3'!M50</f>
        <v>1</v>
      </c>
      <c r="K50">
        <f t="shared" si="5"/>
        <v>1</v>
      </c>
      <c r="L50">
        <f>'Response Part 3'!O50</f>
        <v>1</v>
      </c>
      <c r="M50">
        <f t="shared" si="0"/>
        <v>0</v>
      </c>
      <c r="N50">
        <f>IF(M50&gt;0,(IF(K50=1,INDEX('Pt3 actions'!$G$2:$J$95,A50,M50),IF(K50=2,INDEX('Pt3 actions'!$K$2:$N$95,A50,M50),IF(K50=3,INDEX('Pt3 actions'!$O$2:$R$95,A50,M50),"no2")))),"")</f>
      </c>
      <c r="O50">
        <f>IF('Front Sheet'!$B$24=1,"",IF(ISERROR(N50),"",N50))</f>
      </c>
    </row>
    <row r="51" spans="1:15" ht="12.75">
      <c r="A51">
        <v>39</v>
      </c>
      <c r="B51">
        <f>'Response Part 3'!A51</f>
        <v>0</v>
      </c>
      <c r="C51" t="str">
        <f>'Response Part 3'!B51</f>
        <v>Manufacturing</v>
      </c>
      <c r="D51">
        <f>'Response Part 3'!C51</f>
        <v>9</v>
      </c>
      <c r="E51" t="str">
        <f>'Response Part 3'!D51</f>
        <v>Computer Integrated Manufacture (CIM)</v>
      </c>
      <c r="F51">
        <f>'Response Part 3'!E51</f>
        <v>9</v>
      </c>
      <c r="G51">
        <f>'Questionnaire Part 3'!G51</f>
        <v>0</v>
      </c>
      <c r="H51">
        <f>'Response Part 3'!K51</f>
        <v>0</v>
      </c>
      <c r="I51">
        <f>'Response Part 3'!L51</f>
        <v>0</v>
      </c>
      <c r="J51">
        <f>'Response Part 3'!M51</f>
        <v>1</v>
      </c>
      <c r="K51">
        <f t="shared" si="5"/>
        <v>1</v>
      </c>
      <c r="L51">
        <f>'Response Part 3'!O51</f>
        <v>1</v>
      </c>
      <c r="M51">
        <f t="shared" si="0"/>
        <v>0</v>
      </c>
      <c r="N51">
        <f>IF(M51&gt;0,(IF(K51=1,INDEX('Pt3 actions'!$G$2:$J$95,A51,M51),IF(K51=2,INDEX('Pt3 actions'!$K$2:$N$95,A51,M51),IF(K51=3,INDEX('Pt3 actions'!$O$2:$R$95,A51,M51),"no2")))),"")</f>
      </c>
      <c r="O51">
        <f>IF('Front Sheet'!$B$24=1,"",IF(ISERROR(N51),"",N51))</f>
      </c>
    </row>
    <row r="52" spans="1:15" ht="12.75">
      <c r="A52">
        <v>40</v>
      </c>
      <c r="B52">
        <f>'Response Part 3'!A52</f>
        <v>0</v>
      </c>
      <c r="C52" t="str">
        <f>'Response Part 3'!B52</f>
        <v>Manufacturing</v>
      </c>
      <c r="D52">
        <f>'Response Part 3'!C52</f>
        <v>10</v>
      </c>
      <c r="E52" t="str">
        <f>'Response Part 3'!D52</f>
        <v>Quality/Inspection</v>
      </c>
      <c r="F52">
        <f>'Response Part 3'!E52</f>
        <v>10</v>
      </c>
      <c r="G52">
        <f>'Questionnaire Part 3'!G52</f>
        <v>0</v>
      </c>
      <c r="H52">
        <f>'Response Part 3'!K52</f>
        <v>0</v>
      </c>
      <c r="I52">
        <f>'Response Part 3'!L52</f>
        <v>0</v>
      </c>
      <c r="J52">
        <f>'Response Part 3'!M52</f>
        <v>1</v>
      </c>
      <c r="K52">
        <f t="shared" si="5"/>
        <v>1</v>
      </c>
      <c r="L52">
        <f>'Response Part 3'!O52</f>
        <v>1</v>
      </c>
      <c r="M52">
        <f t="shared" si="0"/>
        <v>0</v>
      </c>
      <c r="N52">
        <f>IF(M52&gt;0,(IF(K52=1,INDEX('Pt3 actions'!$G$2:$J$95,A52,M52),IF(K52=2,INDEX('Pt3 actions'!$K$2:$N$95,A52,M52),IF(K52=3,INDEX('Pt3 actions'!$O$2:$R$95,A52,M52),"no2")))),"")</f>
      </c>
      <c r="O52">
        <f>IF('Front Sheet'!$B$24=1,"",IF(ISERROR(N52),"",N52))</f>
      </c>
    </row>
    <row r="53" spans="1:15" ht="12.75">
      <c r="A53">
        <v>41</v>
      </c>
      <c r="B53">
        <f>'Response Part 3'!A53</f>
        <v>7</v>
      </c>
      <c r="C53" t="str">
        <f>'Response Part 3'!B53</f>
        <v>Design &amp; Development</v>
      </c>
      <c r="D53">
        <f>'Response Part 3'!C53</f>
        <v>1</v>
      </c>
      <c r="E53" t="str">
        <f>'Response Part 3'!D53</f>
        <v>2D design</v>
      </c>
      <c r="F53">
        <f>'Response Part 3'!E53</f>
        <v>1</v>
      </c>
      <c r="G53">
        <f>'Questionnaire Part 3'!G53</f>
        <v>0</v>
      </c>
      <c r="H53">
        <f>'Response Part 3'!K53</f>
        <v>0</v>
      </c>
      <c r="I53">
        <f>'Response Part 3'!L53</f>
        <v>0</v>
      </c>
      <c r="J53">
        <f>'Response Part 3'!M53</f>
        <v>1</v>
      </c>
      <c r="K53">
        <f>'Response Part 3'!N53</f>
        <v>1</v>
      </c>
      <c r="L53">
        <f>'Response Part 3'!O53</f>
        <v>1</v>
      </c>
      <c r="M53">
        <f t="shared" si="0"/>
        <v>0</v>
      </c>
      <c r="N53">
        <f>IF(M53&gt;0,(IF(K53=1,INDEX('Pt3 actions'!$G$2:$J$95,A53,M53),IF(K53=2,INDEX('Pt3 actions'!$K$2:$N$95,A53,M53),IF(K53=3,INDEX('Pt3 actions'!$O$2:$R$95,A53,M53),"no2")))),"")</f>
      </c>
      <c r="O53">
        <f>IF('Front Sheet'!$B$23=1,"",IF(ISERROR(N53),"",N53))</f>
      </c>
    </row>
    <row r="54" spans="1:15" ht="12.75">
      <c r="A54">
        <v>42</v>
      </c>
      <c r="B54">
        <f>'Response Part 3'!A54</f>
        <v>0</v>
      </c>
      <c r="C54" t="str">
        <f>'Response Part 3'!B54</f>
        <v>Design &amp; Development</v>
      </c>
      <c r="D54">
        <f>'Response Part 3'!C54</f>
        <v>2</v>
      </c>
      <c r="E54" t="str">
        <f>'Response Part 3'!D54</f>
        <v>3D design</v>
      </c>
      <c r="F54">
        <f>'Response Part 3'!E54</f>
        <v>2</v>
      </c>
      <c r="G54">
        <f>'Questionnaire Part 3'!G54</f>
        <v>0</v>
      </c>
      <c r="H54">
        <f>'Response Part 3'!K54</f>
        <v>0</v>
      </c>
      <c r="I54">
        <f>'Response Part 3'!L54</f>
        <v>0</v>
      </c>
      <c r="J54">
        <f>'Response Part 3'!M54</f>
        <v>1</v>
      </c>
      <c r="K54">
        <f>K53</f>
        <v>1</v>
      </c>
      <c r="L54">
        <f>'Response Part 3'!O54</f>
        <v>1</v>
      </c>
      <c r="M54">
        <f t="shared" si="0"/>
        <v>0</v>
      </c>
      <c r="N54">
        <f>IF(M54&gt;0,(IF(K54=1,INDEX('Pt3 actions'!$G$2:$J$95,A54,M54),IF(K54=2,INDEX('Pt3 actions'!$K$2:$N$95,A54,M54),IF(K54=3,INDEX('Pt3 actions'!$O$2:$R$95,A54,M54),"no2")))),"")</f>
      </c>
      <c r="O54">
        <f>IF('Front Sheet'!$B$23=1,"",IF(ISERROR(N54),"",N54))</f>
      </c>
    </row>
    <row r="55" spans="1:15" ht="12.75">
      <c r="A55">
        <v>43</v>
      </c>
      <c r="B55">
        <f>'Response Part 3'!A55</f>
        <v>0</v>
      </c>
      <c r="C55" t="str">
        <f>'Response Part 3'!B55</f>
        <v>Design &amp; Development</v>
      </c>
      <c r="D55">
        <f>'Response Part 3'!C55</f>
        <v>3</v>
      </c>
      <c r="E55" t="str">
        <f>'Response Part 3'!D55</f>
        <v>Simulations and Analysis. </v>
      </c>
      <c r="F55">
        <f>'Response Part 3'!E55</f>
        <v>3</v>
      </c>
      <c r="G55">
        <f>'Questionnaire Part 3'!G55</f>
        <v>0</v>
      </c>
      <c r="H55">
        <f>'Response Part 3'!K55</f>
        <v>0</v>
      </c>
      <c r="I55">
        <f>'Response Part 3'!L55</f>
        <v>0</v>
      </c>
      <c r="J55">
        <f>'Response Part 3'!M55</f>
        <v>1</v>
      </c>
      <c r="K55">
        <f aca="true" t="shared" si="6" ref="K55:K65">K54</f>
        <v>1</v>
      </c>
      <c r="L55">
        <f>'Response Part 3'!O55</f>
        <v>1</v>
      </c>
      <c r="M55">
        <f t="shared" si="0"/>
        <v>0</v>
      </c>
      <c r="N55">
        <f>IF(M55&gt;0,(IF(K55=1,INDEX('Pt3 actions'!$G$2:$J$95,A55,M55),IF(K55=2,INDEX('Pt3 actions'!$K$2:$N$95,A55,M55),IF(K55=3,INDEX('Pt3 actions'!$O$2:$R$95,A55,M55),"no2")))),"")</f>
      </c>
      <c r="O55">
        <f>IF('Front Sheet'!$B$23=1,"",IF(ISERROR(N55),"",N55))</f>
      </c>
    </row>
    <row r="56" spans="1:15" ht="12.75">
      <c r="A56">
        <v>44</v>
      </c>
      <c r="B56">
        <f>'Response Part 3'!A56</f>
        <v>0</v>
      </c>
      <c r="C56" t="str">
        <f>'Response Part 3'!B56</f>
        <v>Design &amp; Development</v>
      </c>
      <c r="D56">
        <f>'Response Part 3'!C56</f>
        <v>4</v>
      </c>
      <c r="E56" t="str">
        <f>'Response Part 3'!D56</f>
        <v>Generation of prototypes</v>
      </c>
      <c r="F56">
        <f>'Response Part 3'!E56</f>
        <v>4</v>
      </c>
      <c r="G56">
        <f>'Questionnaire Part 3'!G56</f>
        <v>0</v>
      </c>
      <c r="H56">
        <f>'Response Part 3'!K56</f>
        <v>0</v>
      </c>
      <c r="I56">
        <f>'Response Part 3'!L56</f>
        <v>0</v>
      </c>
      <c r="J56">
        <f>'Response Part 3'!M56</f>
        <v>1</v>
      </c>
      <c r="K56">
        <f t="shared" si="6"/>
        <v>1</v>
      </c>
      <c r="L56">
        <f>'Response Part 3'!O56</f>
        <v>1</v>
      </c>
      <c r="M56">
        <f t="shared" si="0"/>
        <v>0</v>
      </c>
      <c r="N56">
        <f>IF(M56&gt;0,(IF(K56=1,INDEX('Pt3 actions'!$G$2:$J$95,A56,M56),IF(K56=2,INDEX('Pt3 actions'!$K$2:$N$95,A56,M56),IF(K56=3,INDEX('Pt3 actions'!$O$2:$R$95,A56,M56),"no2")))),"")</f>
      </c>
      <c r="O56">
        <f>IF('Front Sheet'!$B$23=1,"",IF(ISERROR(N56),"",N56))</f>
      </c>
    </row>
    <row r="57" spans="1:15" ht="12.75">
      <c r="A57">
        <v>45</v>
      </c>
      <c r="B57">
        <f>'Response Part 3'!A57</f>
        <v>0</v>
      </c>
      <c r="C57" t="str">
        <f>'Response Part 3'!B57</f>
        <v>Design &amp; Development</v>
      </c>
      <c r="D57">
        <f>'Response Part 3'!C57</f>
        <v>5</v>
      </c>
      <c r="E57" t="str">
        <f>'Response Part 3'!D57</f>
        <v>Data exchange</v>
      </c>
      <c r="F57">
        <f>'Response Part 3'!E57</f>
        <v>5</v>
      </c>
      <c r="G57">
        <f>'Questionnaire Part 3'!G57</f>
        <v>0</v>
      </c>
      <c r="H57">
        <f>'Response Part 3'!K57</f>
        <v>0</v>
      </c>
      <c r="I57">
        <f>'Response Part 3'!L57</f>
        <v>0</v>
      </c>
      <c r="J57">
        <f>'Response Part 3'!M57</f>
        <v>1</v>
      </c>
      <c r="K57">
        <f t="shared" si="6"/>
        <v>1</v>
      </c>
      <c r="L57">
        <f>'Response Part 3'!O57</f>
        <v>1</v>
      </c>
      <c r="M57">
        <f t="shared" si="0"/>
        <v>0</v>
      </c>
      <c r="N57">
        <f>IF(M57&gt;0,(IF(K57=1,INDEX('Pt3 actions'!$G$2:$J$95,A57,M57),IF(K57=2,INDEX('Pt3 actions'!$K$2:$N$95,A57,M57),IF(K57=3,INDEX('Pt3 actions'!$O$2:$R$95,A57,M57),"no2")))),"")</f>
      </c>
      <c r="O57">
        <f>IF('Front Sheet'!$B$23=1,"",IF(ISERROR(N57),"",N57))</f>
      </c>
    </row>
    <row r="58" spans="1:15" ht="12.75">
      <c r="A58">
        <v>46</v>
      </c>
      <c r="B58">
        <f>'Response Part 3'!A58</f>
        <v>0</v>
      </c>
      <c r="C58" t="str">
        <f>'Response Part 3'!B58</f>
        <v>Design &amp; Development</v>
      </c>
      <c r="D58">
        <f>'Response Part 3'!C58</f>
        <v>6</v>
      </c>
      <c r="E58" t="str">
        <f>'Response Part 3'!D58</f>
        <v>Adoption of standards &amp; robust design principles</v>
      </c>
      <c r="F58">
        <f>'Response Part 3'!E58</f>
        <v>6</v>
      </c>
      <c r="G58">
        <f>'Questionnaire Part 3'!G58</f>
        <v>0</v>
      </c>
      <c r="H58">
        <f>'Response Part 3'!K58</f>
        <v>0</v>
      </c>
      <c r="I58">
        <f>'Response Part 3'!L58</f>
        <v>0</v>
      </c>
      <c r="J58">
        <f>'Response Part 3'!M58</f>
        <v>1</v>
      </c>
      <c r="K58">
        <f t="shared" si="6"/>
        <v>1</v>
      </c>
      <c r="L58">
        <f>'Response Part 3'!O58</f>
        <v>1</v>
      </c>
      <c r="M58">
        <f t="shared" si="0"/>
        <v>0</v>
      </c>
      <c r="N58">
        <f>IF(M58&gt;0,(IF(K58=1,INDEX('Pt3 actions'!$G$2:$J$95,A58,M58),IF(K58=2,INDEX('Pt3 actions'!$K$2:$N$95,A58,M58),IF(K58=3,INDEX('Pt3 actions'!$O$2:$R$95,A58,M58),"no2")))),"")</f>
      </c>
      <c r="O58">
        <f>IF('Front Sheet'!$B$23=1,"",IF(ISERROR(N58),"",N58))</f>
      </c>
    </row>
    <row r="59" spans="1:15" ht="12.75">
      <c r="A59">
        <v>47</v>
      </c>
      <c r="B59">
        <f>'Response Part 3'!A59</f>
        <v>0</v>
      </c>
      <c r="C59" t="str">
        <f>'Response Part 3'!B59</f>
        <v>Design &amp; Development</v>
      </c>
      <c r="D59">
        <f>'Response Part 3'!C59</f>
        <v>7</v>
      </c>
      <c r="E59" t="str">
        <f>'Response Part 3'!D59</f>
        <v>Contract requirement standards</v>
      </c>
      <c r="F59">
        <f>'Response Part 3'!E59</f>
        <v>7</v>
      </c>
      <c r="G59">
        <f>'Questionnaire Part 3'!G59</f>
        <v>0</v>
      </c>
      <c r="H59">
        <f>'Response Part 3'!K59</f>
        <v>0</v>
      </c>
      <c r="I59">
        <f>'Response Part 3'!L59</f>
        <v>0</v>
      </c>
      <c r="J59">
        <f>'Response Part 3'!M59</f>
        <v>1</v>
      </c>
      <c r="K59">
        <f t="shared" si="6"/>
        <v>1</v>
      </c>
      <c r="L59">
        <f>'Response Part 3'!O59</f>
        <v>1</v>
      </c>
      <c r="M59">
        <f t="shared" si="0"/>
        <v>0</v>
      </c>
      <c r="N59">
        <f>IF(M59&gt;0,(IF(K59=1,INDEX('Pt3 actions'!$G$2:$J$95,A59,M59),IF(K59=2,INDEX('Pt3 actions'!$K$2:$N$95,A59,M59),IF(K59=3,INDEX('Pt3 actions'!$O$2:$R$95,A59,M59),"no2")))),"")</f>
      </c>
      <c r="O59">
        <f>IF('Front Sheet'!$B$23=1,"",IF(ISERROR(N59),"",N59))</f>
      </c>
    </row>
    <row r="60" spans="1:15" ht="12.75">
      <c r="A60">
        <v>48</v>
      </c>
      <c r="B60">
        <f>'Response Part 3'!A60</f>
        <v>0</v>
      </c>
      <c r="C60" t="str">
        <f>'Response Part 3'!B60</f>
        <v>Design &amp; Development</v>
      </c>
      <c r="D60">
        <f>'Response Part 3'!C60</f>
        <v>8</v>
      </c>
      <c r="E60" t="str">
        <f>'Response Part 3'!D60</f>
        <v>Life cycle considerations</v>
      </c>
      <c r="F60">
        <f>'Response Part 3'!E60</f>
        <v>8</v>
      </c>
      <c r="G60">
        <f>'Questionnaire Part 3'!G60</f>
        <v>0</v>
      </c>
      <c r="H60">
        <f>'Response Part 3'!K60</f>
        <v>0</v>
      </c>
      <c r="I60">
        <f>'Response Part 3'!L60</f>
        <v>0</v>
      </c>
      <c r="J60">
        <f>'Response Part 3'!M60</f>
        <v>1</v>
      </c>
      <c r="K60">
        <f t="shared" si="6"/>
        <v>1</v>
      </c>
      <c r="L60">
        <f>'Response Part 3'!O60</f>
        <v>1</v>
      </c>
      <c r="M60">
        <f t="shared" si="0"/>
        <v>0</v>
      </c>
      <c r="N60">
        <f>IF(M60&gt;0,(IF(K60=1,INDEX('Pt3 actions'!$G$2:$J$95,A60,M60),IF(K60=2,INDEX('Pt3 actions'!$K$2:$N$95,A60,M60),IF(K60=3,INDEX('Pt3 actions'!$O$2:$R$95,A60,M60),"no2")))),"")</f>
      </c>
      <c r="O60">
        <f>IF('Front Sheet'!$B$23=1,"",IF(ISERROR(N60),"",N60))</f>
      </c>
    </row>
    <row r="61" spans="1:15" ht="12.75">
      <c r="A61">
        <v>49</v>
      </c>
      <c r="B61">
        <f>'Response Part 3'!A61</f>
        <v>0</v>
      </c>
      <c r="C61" t="str">
        <f>'Response Part 3'!B61</f>
        <v>Design &amp; Development</v>
      </c>
      <c r="D61">
        <f>'Response Part 3'!C61</f>
        <v>9</v>
      </c>
      <c r="E61" t="str">
        <f>'Response Part 3'!D61</f>
        <v>Component engineering, design process</v>
      </c>
      <c r="F61">
        <f>'Response Part 3'!E61</f>
        <v>9</v>
      </c>
      <c r="G61">
        <f>'Questionnaire Part 3'!G61</f>
        <v>0</v>
      </c>
      <c r="H61">
        <f>'Response Part 3'!K61</f>
        <v>0</v>
      </c>
      <c r="I61">
        <f>'Response Part 3'!L61</f>
        <v>0</v>
      </c>
      <c r="J61">
        <f>'Response Part 3'!M61</f>
        <v>1</v>
      </c>
      <c r="K61">
        <f t="shared" si="6"/>
        <v>1</v>
      </c>
      <c r="L61">
        <f>'Response Part 3'!O61</f>
        <v>1</v>
      </c>
      <c r="M61">
        <f t="shared" si="0"/>
        <v>0</v>
      </c>
      <c r="N61">
        <f>IF(M61&gt;0,(IF(K61=1,INDEX('Pt3 actions'!$G$2:$J$95,A61,M61),IF(K61=2,INDEX('Pt3 actions'!$K$2:$N$95,A61,M61),IF(K61=3,INDEX('Pt3 actions'!$O$2:$R$95,A61,M61),"no2")))),"")</f>
      </c>
      <c r="O61">
        <f>IF('Front Sheet'!$B$23=1,"",IF(ISERROR(N61),"",N61))</f>
      </c>
    </row>
    <row r="62" spans="1:15" ht="12.75">
      <c r="A62">
        <v>50</v>
      </c>
      <c r="B62">
        <f>'Response Part 3'!A62</f>
        <v>0</v>
      </c>
      <c r="C62" t="str">
        <f>'Response Part 3'!B62</f>
        <v>Design &amp; Development</v>
      </c>
      <c r="D62">
        <f>'Response Part 3'!C62</f>
        <v>10</v>
      </c>
      <c r="E62" t="str">
        <f>'Response Part 3'!D62</f>
        <v>Master data consistency - ie parts numbering</v>
      </c>
      <c r="F62">
        <f>'Response Part 3'!E62</f>
        <v>10</v>
      </c>
      <c r="G62">
        <f>'Questionnaire Part 3'!G62</f>
        <v>0</v>
      </c>
      <c r="H62">
        <f>'Response Part 3'!K62</f>
        <v>0</v>
      </c>
      <c r="I62">
        <f>'Response Part 3'!L62</f>
        <v>0</v>
      </c>
      <c r="J62">
        <f>'Response Part 3'!M62</f>
        <v>1</v>
      </c>
      <c r="K62">
        <f t="shared" si="6"/>
        <v>1</v>
      </c>
      <c r="L62">
        <f>'Response Part 3'!O62</f>
        <v>1</v>
      </c>
      <c r="M62">
        <f t="shared" si="0"/>
        <v>0</v>
      </c>
      <c r="N62">
        <f>IF(M62&gt;0,(IF(K62=1,INDEX('Pt3 actions'!$G$2:$J$95,A62,M62),IF(K62=2,INDEX('Pt3 actions'!$K$2:$N$95,A62,M62),IF(K62=3,INDEX('Pt3 actions'!$O$2:$R$95,A62,M62),"no2")))),"")</f>
      </c>
      <c r="O62">
        <f>IF('Front Sheet'!$B$23=1,"",IF(ISERROR(N62),"",N62))</f>
      </c>
    </row>
    <row r="63" spans="1:15" ht="12.75">
      <c r="A63">
        <v>51</v>
      </c>
      <c r="B63">
        <f>'Response Part 3'!A63</f>
        <v>0</v>
      </c>
      <c r="C63" t="str">
        <f>'Response Part 3'!B63</f>
        <v>Design &amp; Development</v>
      </c>
      <c r="D63">
        <f>'Response Part 3'!C63</f>
        <v>11</v>
      </c>
      <c r="E63" t="str">
        <f>'Response Part 3'!D63</f>
        <v>Manufacture of product and/or tooling (RP)</v>
      </c>
      <c r="F63">
        <f>'Response Part 3'!E63</f>
        <v>11</v>
      </c>
      <c r="G63">
        <f>'Questionnaire Part 3'!G63</f>
        <v>0</v>
      </c>
      <c r="H63">
        <f>'Response Part 3'!K63</f>
        <v>0</v>
      </c>
      <c r="I63">
        <f>'Response Part 3'!L63</f>
        <v>0</v>
      </c>
      <c r="J63">
        <f>'Response Part 3'!M63</f>
        <v>1</v>
      </c>
      <c r="K63">
        <f t="shared" si="6"/>
        <v>1</v>
      </c>
      <c r="L63">
        <f>'Response Part 3'!O63</f>
        <v>1</v>
      </c>
      <c r="M63">
        <f t="shared" si="0"/>
        <v>0</v>
      </c>
      <c r="N63">
        <f>IF(M63&gt;0,(IF(K63=1,INDEX('Pt3 actions'!$G$2:$J$95,A63,M63),IF(K63=2,INDEX('Pt3 actions'!$K$2:$N$95,A63,M63),IF(K63=3,INDEX('Pt3 actions'!$O$2:$R$95,A63,M63),"no2")))),"")</f>
      </c>
      <c r="O63">
        <f>IF('Front Sheet'!$B$23=1,"",IF(ISERROR(N63),"",N63))</f>
      </c>
    </row>
    <row r="64" spans="1:15" ht="12.75">
      <c r="A64">
        <v>52</v>
      </c>
      <c r="B64">
        <f>'Response Part 3'!A64</f>
        <v>0</v>
      </c>
      <c r="C64" t="str">
        <f>'Response Part 3'!B64</f>
        <v>Design &amp; Development</v>
      </c>
      <c r="D64">
        <f>'Response Part 3'!C64</f>
        <v>12</v>
      </c>
      <c r="E64" t="str">
        <f>'Response Part 3'!D64</f>
        <v>External design &amp; development</v>
      </c>
      <c r="F64">
        <f>'Response Part 3'!E64</f>
        <v>12</v>
      </c>
      <c r="G64">
        <f>'Questionnaire Part 3'!G64</f>
        <v>0</v>
      </c>
      <c r="H64">
        <f>'Response Part 3'!K64</f>
        <v>0</v>
      </c>
      <c r="I64">
        <f>'Response Part 3'!L64</f>
        <v>0</v>
      </c>
      <c r="J64">
        <f>'Response Part 3'!M64</f>
        <v>1</v>
      </c>
      <c r="K64">
        <f t="shared" si="6"/>
        <v>1</v>
      </c>
      <c r="L64">
        <f>'Response Part 3'!O64</f>
        <v>1</v>
      </c>
      <c r="M64">
        <f t="shared" si="0"/>
        <v>0</v>
      </c>
      <c r="N64">
        <f>IF(M64&gt;0,(IF(K64=1,INDEX('Pt3 actions'!$G$2:$J$95,A64,M64),IF(K64=2,INDEX('Pt3 actions'!$K$2:$N$95,A64,M64),IF(K64=3,INDEX('Pt3 actions'!$O$2:$R$95,A64,M64),"no2")))),"")</f>
      </c>
      <c r="O64">
        <f>IF('Front Sheet'!$B$23=1,"",IF(ISERROR(N64),"",N64))</f>
      </c>
    </row>
    <row r="65" spans="1:15" ht="12.75">
      <c r="A65">
        <v>53</v>
      </c>
      <c r="B65">
        <f>'Response Part 3'!A65</f>
        <v>0</v>
      </c>
      <c r="C65" t="str">
        <f>'Response Part 3'!B65</f>
        <v>Design &amp; Development</v>
      </c>
      <c r="D65">
        <f>'Response Part 3'!C65</f>
        <v>13</v>
      </c>
      <c r="E65" t="str">
        <f>'Response Part 3'!D65</f>
        <v>Document Management</v>
      </c>
      <c r="F65">
        <f>'Response Part 3'!E65</f>
        <v>13</v>
      </c>
      <c r="G65">
        <f>'Questionnaire Part 3'!G65</f>
        <v>0</v>
      </c>
      <c r="H65">
        <f>'Response Part 3'!K65</f>
        <v>0</v>
      </c>
      <c r="I65">
        <f>'Response Part 3'!L65</f>
        <v>0</v>
      </c>
      <c r="J65">
        <f>'Response Part 3'!M65</f>
        <v>1</v>
      </c>
      <c r="K65">
        <f t="shared" si="6"/>
        <v>1</v>
      </c>
      <c r="L65">
        <f>'Response Part 3'!O65</f>
        <v>1</v>
      </c>
      <c r="M65">
        <f t="shared" si="0"/>
        <v>0</v>
      </c>
      <c r="N65">
        <f>IF(M65&gt;0,(IF(K65=1,INDEX('Pt3 actions'!$G$2:$J$95,A65,M65),IF(K65=2,INDEX('Pt3 actions'!$K$2:$N$95,A65,M65),IF(K65=3,INDEX('Pt3 actions'!$O$2:$R$95,A65,M65),"no2")))),"")</f>
      </c>
      <c r="O65">
        <f>IF('Front Sheet'!$B$23=1,"",IF(ISERROR(N65),"",N65))</f>
      </c>
    </row>
    <row r="66" spans="1:15" ht="12.75">
      <c r="A66">
        <v>54</v>
      </c>
      <c r="B66">
        <f>'Response Part 3'!A66</f>
        <v>8</v>
      </c>
      <c r="C66" t="str">
        <f>'Response Part 3'!B66</f>
        <v>Quality</v>
      </c>
      <c r="D66">
        <f>'Response Part 3'!C66</f>
        <v>1</v>
      </c>
      <c r="E66" t="str">
        <f>'Response Part 3'!D66</f>
        <v>Data Collection</v>
      </c>
      <c r="F66">
        <f>'Response Part 3'!E66</f>
        <v>1</v>
      </c>
      <c r="G66">
        <f>'Questionnaire Part 3'!G66</f>
        <v>0</v>
      </c>
      <c r="H66">
        <f>'Response Part 3'!K66</f>
        <v>0</v>
      </c>
      <c r="I66">
        <f>'Response Part 3'!L66</f>
        <v>0</v>
      </c>
      <c r="J66">
        <f>'Response Part 3'!M66</f>
        <v>1</v>
      </c>
      <c r="K66">
        <f>'Response Part 3'!N66</f>
        <v>1</v>
      </c>
      <c r="L66">
        <f>'Response Part 3'!O66</f>
        <v>1</v>
      </c>
      <c r="M66">
        <f t="shared" si="0"/>
        <v>0</v>
      </c>
      <c r="N66">
        <f>IF(M66&gt;0,(IF(K66=1,INDEX('Pt3 actions'!$G$2:$J$95,A66,M66),IF(K66=2,INDEX('Pt3 actions'!$K$2:$N$95,A66,M66),IF(K66=3,INDEX('Pt3 actions'!$O$2:$R$95,A66,M66),"no2")))),"")</f>
      </c>
      <c r="O66">
        <f aca="true" t="shared" si="7" ref="O66:O76">IF(ISERROR(N66),"",N66)</f>
      </c>
    </row>
    <row r="67" spans="1:15" ht="12.75">
      <c r="A67">
        <v>55</v>
      </c>
      <c r="B67">
        <f>'Response Part 3'!A67</f>
        <v>0</v>
      </c>
      <c r="C67" t="str">
        <f>'Response Part 3'!B67</f>
        <v>Quality</v>
      </c>
      <c r="D67">
        <f>'Response Part 3'!C67</f>
        <v>2</v>
      </c>
      <c r="E67" t="str">
        <f>'Response Part 3'!D67</f>
        <v>Overall Equipment Effectiveness (OEE)</v>
      </c>
      <c r="F67">
        <f>'Response Part 3'!E67</f>
        <v>2</v>
      </c>
      <c r="G67">
        <f>'Questionnaire Part 3'!G67</f>
        <v>0</v>
      </c>
      <c r="H67">
        <f>'Response Part 3'!K67</f>
        <v>0</v>
      </c>
      <c r="I67">
        <f>'Response Part 3'!L67</f>
        <v>0</v>
      </c>
      <c r="J67">
        <f>'Response Part 3'!M67</f>
        <v>1</v>
      </c>
      <c r="K67">
        <f>K66</f>
        <v>1</v>
      </c>
      <c r="L67">
        <f>'Response Part 3'!O67</f>
        <v>1</v>
      </c>
      <c r="M67">
        <f t="shared" si="0"/>
        <v>0</v>
      </c>
      <c r="N67">
        <f>IF(M67&gt;0,(IF(K67=1,INDEX('Pt3 actions'!$G$2:$J$95,A67,M67),IF(K67=2,INDEX('Pt3 actions'!$K$2:$N$95,A67,M67),IF(K67=3,INDEX('Pt3 actions'!$O$2:$R$95,A67,M67),"no2")))),"")</f>
      </c>
      <c r="O67">
        <f t="shared" si="7"/>
      </c>
    </row>
    <row r="68" spans="1:15" ht="12.75">
      <c r="A68">
        <v>56</v>
      </c>
      <c r="B68">
        <f>'Response Part 3'!A68</f>
        <v>0</v>
      </c>
      <c r="C68" t="str">
        <f>'Response Part 3'!B68</f>
        <v>Quality</v>
      </c>
      <c r="D68">
        <f>'Response Part 3'!C68</f>
        <v>3</v>
      </c>
      <c r="E68" t="str">
        <f>'Response Part 3'!D68</f>
        <v>Cost of quality.</v>
      </c>
      <c r="F68">
        <f>'Response Part 3'!E68</f>
        <v>3</v>
      </c>
      <c r="G68">
        <f>'Questionnaire Part 3'!G68</f>
        <v>0</v>
      </c>
      <c r="H68">
        <f>'Response Part 3'!K68</f>
        <v>0</v>
      </c>
      <c r="I68">
        <f>'Response Part 3'!L68</f>
        <v>0</v>
      </c>
      <c r="J68">
        <f>'Response Part 3'!M68</f>
        <v>1</v>
      </c>
      <c r="K68">
        <f aca="true" t="shared" si="8" ref="K68:K75">K67</f>
        <v>1</v>
      </c>
      <c r="L68">
        <f>'Response Part 3'!O68</f>
        <v>1</v>
      </c>
      <c r="M68">
        <f t="shared" si="0"/>
        <v>0</v>
      </c>
      <c r="N68">
        <f>IF(M68&gt;0,(IF(K68=1,INDEX('Pt3 actions'!$G$2:$J$95,A68,M68),IF(K68=2,INDEX('Pt3 actions'!$K$2:$N$95,A68,M68),IF(K68=3,INDEX('Pt3 actions'!$O$2:$R$95,A68,M68),"no2")))),"")</f>
      </c>
      <c r="O68">
        <f t="shared" si="7"/>
      </c>
    </row>
    <row r="69" spans="1:15" ht="12.75">
      <c r="A69">
        <v>57</v>
      </c>
      <c r="B69">
        <f>'Response Part 3'!A69</f>
        <v>0</v>
      </c>
      <c r="C69" t="str">
        <f>'Response Part 3'!B69</f>
        <v>Quality</v>
      </c>
      <c r="D69">
        <f>'Response Part 3'!C69</f>
        <v>4</v>
      </c>
      <c r="E69" t="str">
        <f>'Response Part 3'!D69</f>
        <v>Supplier Quality Agreements </v>
      </c>
      <c r="F69">
        <f>'Response Part 3'!E69</f>
        <v>4</v>
      </c>
      <c r="G69">
        <f>'Questionnaire Part 3'!G69</f>
        <v>0</v>
      </c>
      <c r="H69">
        <f>'Response Part 3'!K69</f>
        <v>0</v>
      </c>
      <c r="I69">
        <f>'Response Part 3'!L69</f>
        <v>0</v>
      </c>
      <c r="J69">
        <f>'Response Part 3'!M69</f>
        <v>1</v>
      </c>
      <c r="K69">
        <f t="shared" si="8"/>
        <v>1</v>
      </c>
      <c r="L69">
        <f>'Response Part 3'!O69</f>
        <v>1</v>
      </c>
      <c r="M69">
        <f t="shared" si="0"/>
        <v>0</v>
      </c>
      <c r="N69">
        <f>IF(M69&gt;0,(IF(K69=1,INDEX('Pt3 actions'!$G$2:$J$95,A69,M69),IF(K69=2,INDEX('Pt3 actions'!$K$2:$N$95,A69,M69),IF(K69=3,INDEX('Pt3 actions'!$O$2:$R$95,A69,M69),"no2")))),"")</f>
      </c>
      <c r="O69">
        <f t="shared" si="7"/>
      </c>
    </row>
    <row r="70" spans="1:15" ht="12.75">
      <c r="A70">
        <v>58</v>
      </c>
      <c r="B70">
        <f>'Response Part 3'!A70</f>
        <v>0</v>
      </c>
      <c r="C70" t="str">
        <f>'Response Part 3'!B70</f>
        <v>Quality</v>
      </c>
      <c r="D70">
        <f>'Response Part 3'!C70</f>
        <v>5</v>
      </c>
      <c r="E70" t="str">
        <f>'Response Part 3'!D70</f>
        <v>Conformance certification</v>
      </c>
      <c r="F70">
        <f>'Response Part 3'!E70</f>
        <v>5</v>
      </c>
      <c r="G70">
        <f>'Questionnaire Part 3'!G70</f>
        <v>0</v>
      </c>
      <c r="H70">
        <f>'Response Part 3'!K70</f>
        <v>0</v>
      </c>
      <c r="I70">
        <f>'Response Part 3'!L70</f>
        <v>0</v>
      </c>
      <c r="J70">
        <f>'Response Part 3'!M70</f>
        <v>1</v>
      </c>
      <c r="K70">
        <f t="shared" si="8"/>
        <v>1</v>
      </c>
      <c r="L70">
        <f>'Response Part 3'!O70</f>
        <v>1</v>
      </c>
      <c r="M70">
        <f t="shared" si="0"/>
        <v>0</v>
      </c>
      <c r="N70">
        <f>IF(M70&gt;0,(IF(K70=1,INDEX('Pt3 actions'!$G$2:$J$95,A70,M70),IF(K70=2,INDEX('Pt3 actions'!$K$2:$N$95,A70,M70),IF(K70=3,INDEX('Pt3 actions'!$O$2:$R$95,A70,M70),"no2")))),"")</f>
      </c>
      <c r="O70">
        <f t="shared" si="7"/>
      </c>
    </row>
    <row r="71" spans="1:15" ht="12.75">
      <c r="A71">
        <v>59</v>
      </c>
      <c r="B71">
        <f>'Response Part 3'!A71</f>
        <v>0</v>
      </c>
      <c r="C71" t="str">
        <f>'Response Part 3'!B71</f>
        <v>Quality</v>
      </c>
      <c r="D71">
        <f>'Response Part 3'!C71</f>
        <v>6</v>
      </c>
      <c r="E71" t="str">
        <f>'Response Part 3'!D71</f>
        <v>Inspection reporting &amp; corrective actions</v>
      </c>
      <c r="F71">
        <f>'Response Part 3'!E71</f>
        <v>6</v>
      </c>
      <c r="G71">
        <f>'Questionnaire Part 3'!G71</f>
        <v>0</v>
      </c>
      <c r="H71">
        <f>'Response Part 3'!K71</f>
        <v>0</v>
      </c>
      <c r="I71">
        <f>'Response Part 3'!L71</f>
        <v>0</v>
      </c>
      <c r="J71">
        <f>'Response Part 3'!M71</f>
        <v>1</v>
      </c>
      <c r="K71">
        <f t="shared" si="8"/>
        <v>1</v>
      </c>
      <c r="L71">
        <f>'Response Part 3'!O71</f>
        <v>1</v>
      </c>
      <c r="M71">
        <f t="shared" si="0"/>
        <v>0</v>
      </c>
      <c r="N71">
        <f>IF(M71&gt;0,(IF(K71=1,INDEX('Pt3 actions'!$G$2:$J$95,A71,M71),IF(K71=2,INDEX('Pt3 actions'!$K$2:$N$95,A71,M71),IF(K71=3,INDEX('Pt3 actions'!$O$2:$R$95,A71,M71),"no2")))),"")</f>
      </c>
      <c r="O71">
        <f t="shared" si="7"/>
      </c>
    </row>
    <row r="72" spans="1:15" ht="12.75">
      <c r="A72">
        <v>60</v>
      </c>
      <c r="B72">
        <f>'Response Part 3'!A72</f>
        <v>0</v>
      </c>
      <c r="C72" t="str">
        <f>'Response Part 3'!B72</f>
        <v>Quality</v>
      </c>
      <c r="D72">
        <f>'Response Part 3'!C72</f>
        <v>7</v>
      </c>
      <c r="E72" t="str">
        <f>'Response Part 3'!D72</f>
        <v>Validation</v>
      </c>
      <c r="F72">
        <f>'Response Part 3'!E72</f>
        <v>7</v>
      </c>
      <c r="G72">
        <f>'Questionnaire Part 3'!G72</f>
        <v>0</v>
      </c>
      <c r="H72">
        <f>'Response Part 3'!K72</f>
        <v>0</v>
      </c>
      <c r="I72">
        <f>'Response Part 3'!L72</f>
        <v>0</v>
      </c>
      <c r="J72">
        <f>'Response Part 3'!M72</f>
        <v>1</v>
      </c>
      <c r="K72">
        <f t="shared" si="8"/>
        <v>1</v>
      </c>
      <c r="L72">
        <f>'Response Part 3'!O72</f>
        <v>1</v>
      </c>
      <c r="M72">
        <f t="shared" si="0"/>
        <v>0</v>
      </c>
      <c r="N72">
        <f>IF(M72&gt;0,(IF(K72=1,INDEX('Pt3 actions'!$G$2:$J$95,A72,M72),IF(K72=2,INDEX('Pt3 actions'!$K$2:$N$95,A72,M72),IF(K72=3,INDEX('Pt3 actions'!$O$2:$R$95,A72,M72),"no2")))),"")</f>
      </c>
      <c r="O72">
        <f t="shared" si="7"/>
      </c>
    </row>
    <row r="73" spans="1:15" ht="12.75">
      <c r="A73">
        <v>61</v>
      </c>
      <c r="B73">
        <f>'Response Part 3'!A73</f>
        <v>0</v>
      </c>
      <c r="C73" t="str">
        <f>'Response Part 3'!B73</f>
        <v>Quality</v>
      </c>
      <c r="D73">
        <f>'Response Part 3'!C73</f>
        <v>8</v>
      </c>
      <c r="E73" t="str">
        <f>'Response Part 3'!D73</f>
        <v>Standards</v>
      </c>
      <c r="F73">
        <f>'Response Part 3'!E73</f>
        <v>8</v>
      </c>
      <c r="G73">
        <f>'Questionnaire Part 3'!G73</f>
        <v>0</v>
      </c>
      <c r="H73">
        <f>'Response Part 3'!K73</f>
        <v>0</v>
      </c>
      <c r="I73">
        <f>'Response Part 3'!L73</f>
        <v>0</v>
      </c>
      <c r="J73">
        <f>'Response Part 3'!M73</f>
        <v>1</v>
      </c>
      <c r="K73">
        <f t="shared" si="8"/>
        <v>1</v>
      </c>
      <c r="L73">
        <f>'Response Part 3'!O73</f>
        <v>1</v>
      </c>
      <c r="M73">
        <f t="shared" si="0"/>
        <v>0</v>
      </c>
      <c r="N73">
        <f>IF(M73&gt;0,(IF(K73=1,INDEX('Pt3 actions'!$G$2:$J$95,A73,M73),IF(K73=2,INDEX('Pt3 actions'!$K$2:$N$95,A73,M73),IF(K73=3,INDEX('Pt3 actions'!$O$2:$R$95,A73,M73),"no2")))),"")</f>
      </c>
      <c r="O73">
        <f t="shared" si="7"/>
      </c>
    </row>
    <row r="74" spans="1:15" ht="12.75">
      <c r="A74">
        <v>62</v>
      </c>
      <c r="B74">
        <f>'Response Part 3'!A74</f>
        <v>0</v>
      </c>
      <c r="C74" t="str">
        <f>'Response Part 3'!B74</f>
        <v>Quality</v>
      </c>
      <c r="D74">
        <f>'Response Part 3'!C74</f>
        <v>9</v>
      </c>
      <c r="E74" t="str">
        <f>'Response Part 3'!D74</f>
        <v>Measurement of supplier in quality</v>
      </c>
      <c r="F74">
        <f>'Response Part 3'!E74</f>
        <v>9</v>
      </c>
      <c r="G74">
        <f>'Questionnaire Part 3'!G74</f>
        <v>0</v>
      </c>
      <c r="H74">
        <f>'Response Part 3'!K74</f>
        <v>0</v>
      </c>
      <c r="I74">
        <f>'Response Part 3'!L74</f>
        <v>0</v>
      </c>
      <c r="J74">
        <f>'Response Part 3'!M74</f>
        <v>1</v>
      </c>
      <c r="K74">
        <f t="shared" si="8"/>
        <v>1</v>
      </c>
      <c r="L74">
        <f>'Response Part 3'!O74</f>
        <v>1</v>
      </c>
      <c r="M74">
        <f t="shared" si="0"/>
        <v>0</v>
      </c>
      <c r="N74">
        <f>IF(M74&gt;0,(IF(K74=1,INDEX('Pt3 actions'!$G$2:$J$95,A74,M74),IF(K74=2,INDEX('Pt3 actions'!$K$2:$N$95,A74,M74),IF(K74=3,INDEX('Pt3 actions'!$O$2:$R$95,A74,M74),"no2")))),"")</f>
      </c>
      <c r="O74">
        <f t="shared" si="7"/>
      </c>
    </row>
    <row r="75" spans="1:15" ht="12.75">
      <c r="A75">
        <v>63</v>
      </c>
      <c r="B75">
        <f>'Response Part 3'!A75</f>
        <v>0</v>
      </c>
      <c r="C75" t="str">
        <f>'Response Part 3'!B75</f>
        <v>Quality</v>
      </c>
      <c r="D75">
        <f>'Response Part 3'!C75</f>
        <v>10</v>
      </c>
      <c r="E75" t="str">
        <f>'Response Part 3'!D75</f>
        <v>Measurement customer out quality</v>
      </c>
      <c r="F75">
        <f>'Response Part 3'!E75</f>
        <v>10</v>
      </c>
      <c r="G75">
        <f>'Questionnaire Part 3'!G75</f>
        <v>0</v>
      </c>
      <c r="H75">
        <f>'Response Part 3'!K75</f>
        <v>0</v>
      </c>
      <c r="I75">
        <f>'Response Part 3'!L75</f>
        <v>0</v>
      </c>
      <c r="J75">
        <f>'Response Part 3'!M75</f>
        <v>1</v>
      </c>
      <c r="K75">
        <f t="shared" si="8"/>
        <v>1</v>
      </c>
      <c r="L75">
        <f>'Response Part 3'!O75</f>
        <v>1</v>
      </c>
      <c r="M75">
        <f t="shared" si="0"/>
        <v>0</v>
      </c>
      <c r="N75">
        <f>IF(M75&gt;0,(IF(K75=1,INDEX('Pt3 actions'!$G$2:$J$95,A75,M75),IF(K75=2,INDEX('Pt3 actions'!$K$2:$N$95,A75,M75),IF(K75=3,INDEX('Pt3 actions'!$O$2:$R$95,A75,M75),"no2")))),"")</f>
      </c>
      <c r="O75">
        <f t="shared" si="7"/>
      </c>
    </row>
    <row r="76" spans="1:15" ht="12.75">
      <c r="A76">
        <v>64</v>
      </c>
      <c r="B76">
        <f>'Response Part 3'!A76</f>
        <v>0</v>
      </c>
      <c r="C76" t="str">
        <f>'Response Part 3'!B76</f>
        <v>Quality</v>
      </c>
      <c r="D76">
        <f>'Response Part 3'!C76</f>
        <v>11</v>
      </c>
      <c r="E76" t="str">
        <f>'Response Part 3'!D76</f>
        <v>Document Management</v>
      </c>
      <c r="F76">
        <f>'Response Part 3'!E76</f>
        <v>11</v>
      </c>
      <c r="G76">
        <f>'Questionnaire Part 3'!G76</f>
        <v>0</v>
      </c>
      <c r="H76">
        <f>'Response Part 3'!K76</f>
        <v>0</v>
      </c>
      <c r="I76">
        <f>'Response Part 3'!L76</f>
        <v>0</v>
      </c>
      <c r="J76">
        <f>'Response Part 3'!M76</f>
        <v>1</v>
      </c>
      <c r="K76">
        <f>K75</f>
        <v>1</v>
      </c>
      <c r="L76">
        <f>'Response Part 3'!O76</f>
        <v>1</v>
      </c>
      <c r="M76">
        <f t="shared" si="0"/>
        <v>0</v>
      </c>
      <c r="N76">
        <f>IF(M76&gt;0,(IF(K76=1,INDEX('Pt3 actions'!$G$2:$J$95,A76,M76),IF(K76=2,INDEX('Pt3 actions'!$K$2:$N$95,A76,M76),IF(K76=3,INDEX('Pt3 actions'!$O$2:$R$95,A76,M76),"no2")))),"")</f>
      </c>
      <c r="O76">
        <f t="shared" si="7"/>
      </c>
    </row>
    <row r="77" spans="1:15" ht="12.75">
      <c r="A77">
        <v>65</v>
      </c>
      <c r="B77">
        <f>'Response Part 3'!A77</f>
        <v>9</v>
      </c>
      <c r="C77" t="str">
        <f>'Response Part 3'!B77</f>
        <v>Integrated Logistics Support</v>
      </c>
      <c r="D77">
        <f>'Response Part 3'!C77</f>
        <v>1</v>
      </c>
      <c r="E77" t="str">
        <f>'Response Part 3'!D77</f>
        <v>Complete &amp; on time deliveries (COTD)</v>
      </c>
      <c r="F77">
        <f>'Response Part 3'!E77</f>
        <v>1</v>
      </c>
      <c r="G77">
        <f>'Questionnaire Part 3'!G77</f>
        <v>0</v>
      </c>
      <c r="H77">
        <f>'Response Part 3'!K77</f>
        <v>0</v>
      </c>
      <c r="I77">
        <f>'Response Part 3'!L77</f>
        <v>0</v>
      </c>
      <c r="J77">
        <f>'Response Part 3'!M77</f>
        <v>1</v>
      </c>
      <c r="K77">
        <f>'Response Part 3'!N77</f>
        <v>1</v>
      </c>
      <c r="L77">
        <f>'Response Part 3'!O77</f>
        <v>1</v>
      </c>
      <c r="M77">
        <f t="shared" si="0"/>
        <v>0</v>
      </c>
      <c r="N77">
        <f>IF(M77&gt;0,(IF(K77=1,INDEX('Pt3 actions'!$G$2:$J$95,A77,M77),IF(K77=2,INDEX('Pt3 actions'!$K$2:$N$95,A77,M77),IF(K77=3,INDEX('Pt3 actions'!$O$2:$R$95,A77,M77),"no2")))),"")</f>
      </c>
      <c r="O77">
        <f>IF('Front Sheet'!$B$25=1,"",IF(ISERROR(N77),"",N77))</f>
      </c>
    </row>
    <row r="78" spans="1:15" ht="12.75">
      <c r="A78">
        <v>66</v>
      </c>
      <c r="B78">
        <f>'Response Part 3'!A78</f>
        <v>0</v>
      </c>
      <c r="C78" t="str">
        <f>'Response Part 3'!B78</f>
        <v>Integrated Logistics Support</v>
      </c>
      <c r="D78">
        <f>'Response Part 3'!C78</f>
        <v>2</v>
      </c>
      <c r="E78" t="str">
        <f>'Response Part 3'!D78</f>
        <v>Stock levels</v>
      </c>
      <c r="F78">
        <f>'Response Part 3'!E78</f>
        <v>2</v>
      </c>
      <c r="G78">
        <f>'Questionnaire Part 3'!G78</f>
        <v>0</v>
      </c>
      <c r="H78">
        <f>'Response Part 3'!K78</f>
        <v>0</v>
      </c>
      <c r="I78">
        <f>'Response Part 3'!L78</f>
        <v>0</v>
      </c>
      <c r="J78">
        <f>'Response Part 3'!M78</f>
        <v>1</v>
      </c>
      <c r="K78">
        <f>K77</f>
        <v>1</v>
      </c>
      <c r="L78">
        <f>'Response Part 3'!O78</f>
        <v>1</v>
      </c>
      <c r="M78">
        <f aca="true" t="shared" si="9" ref="M78:M106">IF(G78=H78,G78,"")</f>
        <v>0</v>
      </c>
      <c r="N78">
        <f>IF(M78&gt;0,(IF(K78=1,INDEX('Pt3 actions'!$G$2:$J$95,A78,M78),IF(K78=2,INDEX('Pt3 actions'!$K$2:$N$95,A78,M78),IF(K78=3,INDEX('Pt3 actions'!$O$2:$R$95,A78,M78),"no2")))),"")</f>
      </c>
      <c r="O78">
        <f>IF('Front Sheet'!$B$25=1,"",IF(ISERROR(N78),"",N78))</f>
      </c>
    </row>
    <row r="79" spans="1:15" ht="12.75">
      <c r="A79">
        <v>67</v>
      </c>
      <c r="B79">
        <f>'Response Part 3'!A79</f>
        <v>0</v>
      </c>
      <c r="C79" t="str">
        <f>'Response Part 3'!B79</f>
        <v>Integrated Logistics Support</v>
      </c>
      <c r="D79">
        <f>'Response Part 3'!C79</f>
        <v>3</v>
      </c>
      <c r="E79" t="str">
        <f>'Response Part 3'!D79</f>
        <v>Stock accuracy</v>
      </c>
      <c r="F79">
        <f>'Response Part 3'!E79</f>
        <v>3</v>
      </c>
      <c r="G79">
        <f>'Questionnaire Part 3'!G79</f>
        <v>0</v>
      </c>
      <c r="H79">
        <f>'Response Part 3'!K79</f>
        <v>0</v>
      </c>
      <c r="I79">
        <f>'Response Part 3'!L79</f>
        <v>0</v>
      </c>
      <c r="J79">
        <f>'Response Part 3'!M79</f>
        <v>1</v>
      </c>
      <c r="K79">
        <f aca="true" t="shared" si="10" ref="K79:K86">K78</f>
        <v>1</v>
      </c>
      <c r="L79">
        <f>'Response Part 3'!O79</f>
        <v>1</v>
      </c>
      <c r="M79">
        <f t="shared" si="9"/>
        <v>0</v>
      </c>
      <c r="N79">
        <f>IF(M79&gt;0,(IF(K79=1,INDEX('Pt3 actions'!$G$2:$J$95,A79,M79),IF(K79=2,INDEX('Pt3 actions'!$K$2:$N$95,A79,M79),IF(K79=3,INDEX('Pt3 actions'!$O$2:$R$95,A79,M79),"no2")))),"")</f>
      </c>
      <c r="O79">
        <f>IF('Front Sheet'!$B$25=1,"",IF(ISERROR(N79),"",N79))</f>
      </c>
    </row>
    <row r="80" spans="1:15" ht="12.75">
      <c r="A80">
        <v>68</v>
      </c>
      <c r="B80">
        <f>'Response Part 3'!A80</f>
        <v>0</v>
      </c>
      <c r="C80" t="str">
        <f>'Response Part 3'!B80</f>
        <v>Integrated Logistics Support</v>
      </c>
      <c r="D80">
        <f>'Response Part 3'!C80</f>
        <v>4</v>
      </c>
      <c r="E80" t="str">
        <f>'Response Part 3'!D80</f>
        <v>Real time system updates</v>
      </c>
      <c r="F80">
        <f>'Response Part 3'!E80</f>
        <v>4</v>
      </c>
      <c r="G80">
        <f>'Questionnaire Part 3'!G80</f>
        <v>0</v>
      </c>
      <c r="H80">
        <f>'Response Part 3'!K80</f>
        <v>0</v>
      </c>
      <c r="I80">
        <f>'Response Part 3'!L80</f>
        <v>0</v>
      </c>
      <c r="J80">
        <f>'Response Part 3'!M80</f>
        <v>1</v>
      </c>
      <c r="K80">
        <f t="shared" si="10"/>
        <v>1</v>
      </c>
      <c r="L80">
        <f>'Response Part 3'!O80</f>
        <v>1</v>
      </c>
      <c r="M80">
        <f t="shared" si="9"/>
        <v>0</v>
      </c>
      <c r="N80">
        <f>IF(M80&gt;0,(IF(K80=1,INDEX('Pt3 actions'!$G$2:$J$95,A80,M80),IF(K80=2,INDEX('Pt3 actions'!$K$2:$N$95,A80,M80),IF(K80=3,INDEX('Pt3 actions'!$O$2:$R$95,A80,M80),"no2")))),"")</f>
      </c>
      <c r="O80">
        <f>IF('Front Sheet'!$B$25=1,"",IF(ISERROR(N80),"",N80))</f>
      </c>
    </row>
    <row r="81" spans="1:15" ht="12.75">
      <c r="A81">
        <v>69</v>
      </c>
      <c r="B81">
        <f>'Response Part 3'!A81</f>
        <v>0</v>
      </c>
      <c r="C81" t="str">
        <f>'Response Part 3'!B81</f>
        <v>Integrated Logistics Support</v>
      </c>
      <c r="D81">
        <f>'Response Part 3'!C81</f>
        <v>5</v>
      </c>
      <c r="E81" t="str">
        <f>'Response Part 3'!D81</f>
        <v>Batch system updates</v>
      </c>
      <c r="F81">
        <f>'Response Part 3'!E81</f>
        <v>5</v>
      </c>
      <c r="G81">
        <f>'Questionnaire Part 3'!G81</f>
        <v>0</v>
      </c>
      <c r="H81">
        <f>'Response Part 3'!K81</f>
        <v>0</v>
      </c>
      <c r="I81">
        <f>'Response Part 3'!L81</f>
        <v>0</v>
      </c>
      <c r="J81">
        <f>'Response Part 3'!M81</f>
        <v>1</v>
      </c>
      <c r="K81">
        <f t="shared" si="10"/>
        <v>1</v>
      </c>
      <c r="L81">
        <f>'Response Part 3'!O81</f>
        <v>1</v>
      </c>
      <c r="M81">
        <f t="shared" si="9"/>
        <v>0</v>
      </c>
      <c r="N81">
        <f>IF(M81&gt;0,(IF(K81=1,INDEX('Pt3 actions'!$G$2:$J$95,A81,M81),IF(K81=2,INDEX('Pt3 actions'!$K$2:$N$95,A81,M81),IF(K81=3,INDEX('Pt3 actions'!$O$2:$R$95,A81,M81),"no2")))),"")</f>
      </c>
      <c r="O81">
        <f>IF('Front Sheet'!$B$25=1,"",IF(ISERROR(N81),"",N81))</f>
      </c>
    </row>
    <row r="82" spans="1:15" ht="12.75">
      <c r="A82">
        <v>70</v>
      </c>
      <c r="B82">
        <f>'Response Part 3'!A82</f>
        <v>0</v>
      </c>
      <c r="C82" t="str">
        <f>'Response Part 3'!B82</f>
        <v>Integrated Logistics Support</v>
      </c>
      <c r="D82">
        <f>'Response Part 3'!C82</f>
        <v>6</v>
      </c>
      <c r="E82" t="str">
        <f>'Response Part 3'!D82</f>
        <v>Visibility of warehouses &amp; contents</v>
      </c>
      <c r="F82">
        <f>'Response Part 3'!E82</f>
        <v>6</v>
      </c>
      <c r="G82">
        <f>'Questionnaire Part 3'!G82</f>
        <v>0</v>
      </c>
      <c r="H82">
        <f>'Response Part 3'!K82</f>
        <v>0</v>
      </c>
      <c r="I82">
        <f>'Response Part 3'!L82</f>
        <v>0</v>
      </c>
      <c r="J82">
        <f>'Response Part 3'!M82</f>
        <v>1</v>
      </c>
      <c r="K82">
        <f t="shared" si="10"/>
        <v>1</v>
      </c>
      <c r="L82">
        <f>'Response Part 3'!O82</f>
        <v>1</v>
      </c>
      <c r="M82">
        <f t="shared" si="9"/>
        <v>0</v>
      </c>
      <c r="N82">
        <f>IF(M82&gt;0,(IF(K82=1,INDEX('Pt3 actions'!$G$2:$J$95,A82,M82),IF(K82=2,INDEX('Pt3 actions'!$K$2:$N$95,A82,M82),IF(K82=3,INDEX('Pt3 actions'!$O$2:$R$95,A82,M82),"no2")))),"")</f>
      </c>
      <c r="O82">
        <f>IF('Front Sheet'!$B$25=1,"",IF(ISERROR(N82),"",N82))</f>
      </c>
    </row>
    <row r="83" spans="1:15" ht="12.75">
      <c r="A83">
        <v>71</v>
      </c>
      <c r="B83">
        <f>'Response Part 3'!A83</f>
        <v>0</v>
      </c>
      <c r="C83" t="str">
        <f>'Response Part 3'!B83</f>
        <v>Integrated Logistics Support</v>
      </c>
      <c r="D83">
        <f>'Response Part 3'!C83</f>
        <v>7</v>
      </c>
      <c r="E83" t="str">
        <f>'Response Part 3'!D83</f>
        <v>Load Tracking (Transport)</v>
      </c>
      <c r="F83">
        <f>'Response Part 3'!E83</f>
        <v>7</v>
      </c>
      <c r="G83">
        <f>'Questionnaire Part 3'!G83</f>
        <v>0</v>
      </c>
      <c r="H83">
        <f>'Response Part 3'!K83</f>
        <v>0</v>
      </c>
      <c r="I83">
        <f>'Response Part 3'!L83</f>
        <v>0</v>
      </c>
      <c r="J83">
        <f>'Response Part 3'!M83</f>
        <v>1</v>
      </c>
      <c r="K83">
        <f t="shared" si="10"/>
        <v>1</v>
      </c>
      <c r="L83">
        <f>'Response Part 3'!O83</f>
        <v>1</v>
      </c>
      <c r="M83">
        <f t="shared" si="9"/>
        <v>0</v>
      </c>
      <c r="N83">
        <f>IF(M83&gt;0,(IF(K83=1,INDEX('Pt3 actions'!$G$2:$J$95,A83,M83),IF(K83=2,INDEX('Pt3 actions'!$K$2:$N$95,A83,M83),IF(K83=3,INDEX('Pt3 actions'!$O$2:$R$95,A83,M83),"no2")))),"")</f>
      </c>
      <c r="O83">
        <f>IF('Front Sheet'!$B$25=1,"",IF(ISERROR(N83),"",N83))</f>
      </c>
    </row>
    <row r="84" spans="1:15" ht="12.75">
      <c r="A84">
        <v>72</v>
      </c>
      <c r="B84">
        <f>'Response Part 3'!A84</f>
        <v>0</v>
      </c>
      <c r="C84" t="str">
        <f>'Response Part 3'!B84</f>
        <v>Integrated Logistics Support</v>
      </c>
      <c r="D84">
        <f>'Response Part 3'!C84</f>
        <v>0</v>
      </c>
      <c r="E84" t="str">
        <f>'Response Part 3'!D84</f>
        <v>Load Tracking (Transport)</v>
      </c>
      <c r="F84">
        <f>'Response Part 3'!E84</f>
        <v>8</v>
      </c>
      <c r="G84">
        <f>'Questionnaire Part 3'!G84</f>
        <v>0</v>
      </c>
      <c r="H84">
        <f>'Response Part 3'!K84</f>
        <v>0</v>
      </c>
      <c r="I84">
        <f>'Response Part 3'!L84</f>
        <v>0</v>
      </c>
      <c r="J84">
        <f>'Response Part 3'!M84</f>
        <v>1</v>
      </c>
      <c r="K84">
        <f t="shared" si="10"/>
        <v>1</v>
      </c>
      <c r="L84">
        <f>'Response Part 3'!O84</f>
        <v>1</v>
      </c>
      <c r="M84">
        <f t="shared" si="9"/>
        <v>0</v>
      </c>
      <c r="N84">
        <f>IF(M84&gt;0,(IF(K84=1,INDEX('Pt3 actions'!$G$2:$J$95,A84,M84),IF(K84=2,INDEX('Pt3 actions'!$K$2:$N$95,A84,M84),IF(K84=3,INDEX('Pt3 actions'!$O$2:$R$95,A84,M84),"no2")))),"")</f>
      </c>
      <c r="O84">
        <f>IF('Front Sheet'!$B$25=1,"",IF(ISERROR(N84),"",N84))</f>
      </c>
    </row>
    <row r="85" spans="1:15" ht="12.75">
      <c r="A85">
        <v>73</v>
      </c>
      <c r="B85">
        <f>'Response Part 3'!A85</f>
        <v>0</v>
      </c>
      <c r="C85" t="str">
        <f>'Response Part 3'!B85</f>
        <v>Integrated Logistics Support</v>
      </c>
      <c r="D85">
        <f>'Response Part 3'!C85</f>
        <v>0</v>
      </c>
      <c r="E85" t="str">
        <f>'Response Part 3'!D85</f>
        <v>Load Tracking (Transport)</v>
      </c>
      <c r="F85">
        <f>'Response Part 3'!E85</f>
        <v>9</v>
      </c>
      <c r="G85">
        <f>'Questionnaire Part 3'!G85</f>
        <v>0</v>
      </c>
      <c r="H85">
        <f>'Response Part 3'!K85</f>
        <v>0</v>
      </c>
      <c r="I85">
        <f>'Response Part 3'!L85</f>
        <v>0</v>
      </c>
      <c r="J85">
        <f>'Response Part 3'!M85</f>
        <v>1</v>
      </c>
      <c r="K85">
        <f t="shared" si="10"/>
        <v>1</v>
      </c>
      <c r="L85">
        <f>'Response Part 3'!O85</f>
        <v>1</v>
      </c>
      <c r="M85">
        <f t="shared" si="9"/>
        <v>0</v>
      </c>
      <c r="N85">
        <f>IF(M85&gt;0,(IF(K85=1,INDEX('Pt3 actions'!$G$2:$J$95,A85,M85),IF(K85=2,INDEX('Pt3 actions'!$K$2:$N$95,A85,M85),IF(K85=3,INDEX('Pt3 actions'!$O$2:$R$95,A85,M85),"no2")))),"")</f>
      </c>
      <c r="O85">
        <f>IF('Front Sheet'!$B$25=1,"",IF(ISERROR(N85),"",N85))</f>
      </c>
    </row>
    <row r="86" spans="1:15" ht="12.75">
      <c r="A86">
        <v>74</v>
      </c>
      <c r="B86">
        <f>'Response Part 3'!A86</f>
        <v>0</v>
      </c>
      <c r="C86" t="str">
        <f>'Response Part 3'!B86</f>
        <v>Integrated Logistics Support</v>
      </c>
      <c r="D86">
        <f>'Response Part 3'!C86</f>
        <v>0</v>
      </c>
      <c r="E86" t="str">
        <f>'Response Part 3'!D86</f>
        <v>Load Tracking (Transport)</v>
      </c>
      <c r="F86">
        <f>'Response Part 3'!E86</f>
        <v>10</v>
      </c>
      <c r="G86">
        <f>'Questionnaire Part 3'!G86</f>
        <v>0</v>
      </c>
      <c r="H86">
        <f>'Response Part 3'!K86</f>
        <v>0</v>
      </c>
      <c r="I86">
        <f>'Response Part 3'!L86</f>
        <v>0</v>
      </c>
      <c r="J86">
        <f>'Response Part 3'!M86</f>
        <v>1</v>
      </c>
      <c r="K86">
        <f t="shared" si="10"/>
        <v>1</v>
      </c>
      <c r="L86">
        <f>'Response Part 3'!O86</f>
        <v>1</v>
      </c>
      <c r="M86">
        <f t="shared" si="9"/>
        <v>0</v>
      </c>
      <c r="N86">
        <f>IF(M86&gt;0,(IF(K86=1,INDEX('Pt3 actions'!$G$2:$J$95,A86,M86),IF(K86=2,INDEX('Pt3 actions'!$K$2:$N$95,A86,M86),IF(K86=3,INDEX('Pt3 actions'!$O$2:$R$95,A86,M86),"no2")))),"")</f>
      </c>
      <c r="O86">
        <f>IF('Front Sheet'!$B$25=1,"",IF(ISERROR(N86),"",N86))</f>
      </c>
    </row>
    <row r="87" spans="1:15" ht="12.75">
      <c r="A87">
        <v>75</v>
      </c>
      <c r="B87">
        <f>'Response Part 3'!A87</f>
        <v>10</v>
      </c>
      <c r="C87" t="str">
        <f>'Response Part 3'!B87</f>
        <v>Finance</v>
      </c>
      <c r="D87">
        <f>'Response Part 3'!C87</f>
        <v>1</v>
      </c>
      <c r="E87" t="str">
        <f>'Response Part 3'!D87</f>
        <v>e payments</v>
      </c>
      <c r="F87">
        <f>'Response Part 3'!E87</f>
        <v>1</v>
      </c>
      <c r="G87">
        <f>'Questionnaire Part 3'!G87</f>
        <v>0</v>
      </c>
      <c r="H87">
        <f>'Response Part 3'!K87</f>
        <v>0</v>
      </c>
      <c r="I87">
        <f>'Response Part 3'!L87</f>
        <v>0</v>
      </c>
      <c r="J87">
        <f>'Response Part 3'!M87</f>
        <v>1</v>
      </c>
      <c r="K87">
        <f>'Response Part 3'!N87</f>
        <v>1</v>
      </c>
      <c r="L87">
        <f>'Response Part 3'!O87</f>
        <v>1</v>
      </c>
      <c r="M87">
        <f t="shared" si="9"/>
        <v>0</v>
      </c>
      <c r="N87">
        <f>IF(M87&gt;0,(IF(K87=1,INDEX('Pt3 actions'!$G$2:$J$95,A87,M87),IF(K87=2,INDEX('Pt3 actions'!$K$2:$N$95,A87,M87),IF(K87=3,INDEX('Pt3 actions'!$O$2:$R$95,A87,M87),"no2")))),"")</f>
      </c>
      <c r="O87">
        <f aca="true" t="shared" si="11" ref="O87:O96">IF(ISERROR(N87),"",N87)</f>
      </c>
    </row>
    <row r="88" spans="1:15" ht="12.75">
      <c r="A88">
        <v>76</v>
      </c>
      <c r="B88">
        <f>'Response Part 3'!A88</f>
        <v>0</v>
      </c>
      <c r="C88" t="str">
        <f>'Response Part 3'!B88</f>
        <v>Finance</v>
      </c>
      <c r="D88">
        <f>'Response Part 3'!C88</f>
        <v>0</v>
      </c>
      <c r="E88" t="str">
        <f>'Response Part 3'!D88</f>
        <v>e payments</v>
      </c>
      <c r="F88">
        <f>'Response Part 3'!E88</f>
        <v>2</v>
      </c>
      <c r="G88">
        <f>'Questionnaire Part 3'!G88</f>
        <v>0</v>
      </c>
      <c r="H88">
        <f>'Response Part 3'!K88</f>
        <v>0</v>
      </c>
      <c r="I88">
        <f>'Response Part 3'!L88</f>
        <v>0</v>
      </c>
      <c r="J88">
        <f>'Response Part 3'!M88</f>
        <v>1</v>
      </c>
      <c r="K88">
        <f>K87</f>
        <v>1</v>
      </c>
      <c r="L88">
        <f>'Response Part 3'!O88</f>
        <v>1</v>
      </c>
      <c r="M88">
        <f t="shared" si="9"/>
        <v>0</v>
      </c>
      <c r="N88">
        <f>IF(M88&gt;0,(IF(K88=1,INDEX('Pt3 actions'!$G$2:$J$95,A88,M88),IF(K88=2,INDEX('Pt3 actions'!$K$2:$N$95,A88,M88),IF(K88=3,INDEX('Pt3 actions'!$O$2:$R$95,A88,M88),"no2")))),"")</f>
      </c>
      <c r="O88">
        <f t="shared" si="11"/>
      </c>
    </row>
    <row r="89" spans="1:15" ht="12.75">
      <c r="A89">
        <v>77</v>
      </c>
      <c r="B89">
        <f>'Response Part 3'!A89</f>
        <v>0</v>
      </c>
      <c r="C89" t="str">
        <f>'Response Part 3'!B89</f>
        <v>Finance</v>
      </c>
      <c r="D89">
        <f>'Response Part 3'!C89</f>
        <v>0</v>
      </c>
      <c r="E89" t="str">
        <f>'Response Part 3'!D89</f>
        <v>e payments</v>
      </c>
      <c r="F89">
        <f>'Response Part 3'!E89</f>
        <v>3</v>
      </c>
      <c r="G89">
        <f>'Questionnaire Part 3'!G89</f>
        <v>0</v>
      </c>
      <c r="H89">
        <f>'Response Part 3'!K89</f>
        <v>0</v>
      </c>
      <c r="I89">
        <f>'Response Part 3'!L89</f>
        <v>0</v>
      </c>
      <c r="J89">
        <f>'Response Part 3'!M89</f>
        <v>1</v>
      </c>
      <c r="K89">
        <f aca="true" t="shared" si="12" ref="K89:K96">K88</f>
        <v>1</v>
      </c>
      <c r="L89">
        <f>'Response Part 3'!O89</f>
        <v>1</v>
      </c>
      <c r="M89">
        <f t="shared" si="9"/>
        <v>0</v>
      </c>
      <c r="N89">
        <f>IF(M89&gt;0,(IF(K89=1,INDEX('Pt3 actions'!$G$2:$J$95,A89,M89),IF(K89=2,INDEX('Pt3 actions'!$K$2:$N$95,A89,M89),IF(K89=3,INDEX('Pt3 actions'!$O$2:$R$95,A89,M89),"no2")))),"")</f>
      </c>
      <c r="O89">
        <f t="shared" si="11"/>
      </c>
    </row>
    <row r="90" spans="1:15" ht="12.75">
      <c r="A90">
        <v>78</v>
      </c>
      <c r="B90">
        <f>'Response Part 3'!A90</f>
        <v>0</v>
      </c>
      <c r="C90" t="str">
        <f>'Response Part 3'!B90</f>
        <v>Finance</v>
      </c>
      <c r="D90">
        <f>'Response Part 3'!C90</f>
        <v>2</v>
      </c>
      <c r="E90" t="str">
        <f>'Response Part 3'!D90</f>
        <v>Order, invoice and receipt matching</v>
      </c>
      <c r="F90">
        <f>'Response Part 3'!E90</f>
        <v>4</v>
      </c>
      <c r="G90">
        <f>'Questionnaire Part 3'!G90</f>
        <v>0</v>
      </c>
      <c r="H90">
        <f>'Response Part 3'!K90</f>
        <v>0</v>
      </c>
      <c r="I90">
        <f>'Response Part 3'!L90</f>
        <v>0</v>
      </c>
      <c r="J90">
        <f>'Response Part 3'!M90</f>
        <v>1</v>
      </c>
      <c r="K90">
        <f t="shared" si="12"/>
        <v>1</v>
      </c>
      <c r="L90">
        <f>'Response Part 3'!O90</f>
        <v>1</v>
      </c>
      <c r="M90">
        <f t="shared" si="9"/>
        <v>0</v>
      </c>
      <c r="N90">
        <f>IF(M90&gt;0,(IF(K90=1,INDEX('Pt3 actions'!$G$2:$J$95,A90,M90),IF(K90=2,INDEX('Pt3 actions'!$K$2:$N$95,A90,M90),IF(K90=3,INDEX('Pt3 actions'!$O$2:$R$95,A90,M90),"no2")))),"")</f>
      </c>
      <c r="O90">
        <f t="shared" si="11"/>
      </c>
    </row>
    <row r="91" spans="1:15" ht="12.75">
      <c r="A91">
        <v>79</v>
      </c>
      <c r="B91">
        <f>'Response Part 3'!A91</f>
        <v>0</v>
      </c>
      <c r="C91" t="str">
        <f>'Response Part 3'!B91</f>
        <v>Finance</v>
      </c>
      <c r="D91">
        <f>'Response Part 3'!C91</f>
        <v>3</v>
      </c>
      <c r="E91" t="str">
        <f>'Response Part 3'!D91</f>
        <v>Open book calculations</v>
      </c>
      <c r="F91">
        <f>'Response Part 3'!E91</f>
        <v>5</v>
      </c>
      <c r="G91">
        <f>'Questionnaire Part 3'!G91</f>
        <v>0</v>
      </c>
      <c r="H91">
        <f>'Response Part 3'!K91</f>
        <v>0</v>
      </c>
      <c r="I91">
        <f>'Response Part 3'!L91</f>
        <v>0</v>
      </c>
      <c r="J91">
        <f>'Response Part 3'!M91</f>
        <v>1</v>
      </c>
      <c r="K91">
        <f t="shared" si="12"/>
        <v>1</v>
      </c>
      <c r="L91">
        <f>'Response Part 3'!O91</f>
        <v>1</v>
      </c>
      <c r="M91">
        <f t="shared" si="9"/>
        <v>0</v>
      </c>
      <c r="N91">
        <f>IF(M91&gt;0,(IF(K91=1,INDEX('Pt3 actions'!$G$2:$J$95,A91,M91),IF(K91=2,INDEX('Pt3 actions'!$K$2:$N$95,A91,M91),IF(K91=3,INDEX('Pt3 actions'!$O$2:$R$95,A91,M91),"no2")))),"")</f>
      </c>
      <c r="O91">
        <f t="shared" si="11"/>
      </c>
    </row>
    <row r="92" spans="1:15" ht="12.75">
      <c r="A92">
        <v>80</v>
      </c>
      <c r="B92">
        <f>'Response Part 3'!A92</f>
        <v>0</v>
      </c>
      <c r="C92" t="str">
        <f>'Response Part 3'!B92</f>
        <v>Finance</v>
      </c>
      <c r="D92">
        <f>'Response Part 3'!C92</f>
        <v>4</v>
      </c>
      <c r="E92" t="str">
        <f>'Response Part 3'!D92</f>
        <v>Realisation of budgets</v>
      </c>
      <c r="F92">
        <f>'Response Part 3'!E92</f>
        <v>6</v>
      </c>
      <c r="G92">
        <f>'Questionnaire Part 3'!G92</f>
        <v>0</v>
      </c>
      <c r="H92">
        <f>'Response Part 3'!K92</f>
        <v>0</v>
      </c>
      <c r="I92">
        <f>'Response Part 3'!L92</f>
        <v>0</v>
      </c>
      <c r="J92">
        <f>'Response Part 3'!M92</f>
        <v>1</v>
      </c>
      <c r="K92">
        <f t="shared" si="12"/>
        <v>1</v>
      </c>
      <c r="L92">
        <f>'Response Part 3'!O92</f>
        <v>1</v>
      </c>
      <c r="M92">
        <f t="shared" si="9"/>
        <v>0</v>
      </c>
      <c r="N92">
        <f>IF(M92&gt;0,(IF(K92=1,INDEX('Pt3 actions'!$G$2:$J$95,A92,M92),IF(K92=2,INDEX('Pt3 actions'!$K$2:$N$95,A92,M92),IF(K92=3,INDEX('Pt3 actions'!$O$2:$R$95,A92,M92),"no2")))),"")</f>
      </c>
      <c r="O92">
        <f t="shared" si="11"/>
      </c>
    </row>
    <row r="93" spans="1:15" ht="12.75">
      <c r="A93">
        <v>81</v>
      </c>
      <c r="B93">
        <f>'Response Part 3'!A93</f>
        <v>0</v>
      </c>
      <c r="C93" t="str">
        <f>'Response Part 3'!B93</f>
        <v>Finance</v>
      </c>
      <c r="D93">
        <f>'Response Part 3'!C93</f>
        <v>0</v>
      </c>
      <c r="E93" t="str">
        <f>'Response Part 3'!D93</f>
        <v>Realisation of budgets</v>
      </c>
      <c r="F93">
        <f>'Response Part 3'!E93</f>
        <v>7</v>
      </c>
      <c r="G93">
        <f>'Questionnaire Part 3'!G93</f>
        <v>0</v>
      </c>
      <c r="H93">
        <f>'Response Part 3'!K93</f>
        <v>0</v>
      </c>
      <c r="I93">
        <f>'Response Part 3'!L93</f>
        <v>0</v>
      </c>
      <c r="J93">
        <f>'Response Part 3'!M93</f>
        <v>1</v>
      </c>
      <c r="K93">
        <f t="shared" si="12"/>
        <v>1</v>
      </c>
      <c r="L93">
        <f>'Response Part 3'!O93</f>
        <v>1</v>
      </c>
      <c r="M93">
        <f t="shared" si="9"/>
        <v>0</v>
      </c>
      <c r="N93">
        <f>IF(M93&gt;0,(IF(K93=1,INDEX('Pt3 actions'!$G$2:$J$95,A93,M93),IF(K93=2,INDEX('Pt3 actions'!$K$2:$N$95,A93,M93),IF(K93=3,INDEX('Pt3 actions'!$O$2:$R$95,A93,M93),"no2")))),"")</f>
      </c>
      <c r="O93">
        <f t="shared" si="11"/>
      </c>
    </row>
    <row r="94" spans="1:15" ht="12.75">
      <c r="A94">
        <v>82</v>
      </c>
      <c r="B94">
        <f>'Response Part 3'!A94</f>
        <v>0</v>
      </c>
      <c r="C94" t="str">
        <f>'Response Part 3'!B94</f>
        <v>Finance</v>
      </c>
      <c r="D94">
        <f>'Response Part 3'!C94</f>
        <v>5</v>
      </c>
      <c r="E94" t="str">
        <f>'Response Part 3'!D94</f>
        <v>Results trends</v>
      </c>
      <c r="F94">
        <f>'Response Part 3'!E94</f>
        <v>8</v>
      </c>
      <c r="G94">
        <f>'Questionnaire Part 3'!G94</f>
        <v>0</v>
      </c>
      <c r="H94">
        <f>'Response Part 3'!K94</f>
        <v>0</v>
      </c>
      <c r="I94">
        <f>'Response Part 3'!L94</f>
        <v>0</v>
      </c>
      <c r="J94">
        <f>'Response Part 3'!M94</f>
        <v>1</v>
      </c>
      <c r="K94">
        <f t="shared" si="12"/>
        <v>1</v>
      </c>
      <c r="L94">
        <f>'Response Part 3'!O94</f>
        <v>1</v>
      </c>
      <c r="M94">
        <f t="shared" si="9"/>
        <v>0</v>
      </c>
      <c r="N94">
        <f>IF(M94&gt;0,(IF(K94=1,INDEX('Pt3 actions'!$G$2:$J$95,A94,M94),IF(K94=2,INDEX('Pt3 actions'!$K$2:$N$95,A94,M94),IF(K94=3,INDEX('Pt3 actions'!$O$2:$R$95,A94,M94),"no2")))),"")</f>
      </c>
      <c r="O94">
        <f t="shared" si="11"/>
      </c>
    </row>
    <row r="95" spans="1:15" ht="12.75">
      <c r="A95">
        <v>83</v>
      </c>
      <c r="B95">
        <f>'Response Part 3'!A95</f>
        <v>0</v>
      </c>
      <c r="C95" t="str">
        <f>'Response Part 3'!B95</f>
        <v>Finance</v>
      </c>
      <c r="D95">
        <f>'Response Part 3'!C95</f>
        <v>6</v>
      </c>
      <c r="E95" t="str">
        <f>'Response Part 3'!D95</f>
        <v>Job costings</v>
      </c>
      <c r="F95">
        <f>'Response Part 3'!E95</f>
        <v>9</v>
      </c>
      <c r="G95">
        <f>'Questionnaire Part 3'!G95</f>
        <v>0</v>
      </c>
      <c r="H95">
        <f>'Response Part 3'!K95</f>
        <v>0</v>
      </c>
      <c r="I95">
        <f>'Response Part 3'!L95</f>
        <v>0</v>
      </c>
      <c r="J95">
        <f>'Response Part 3'!M95</f>
        <v>1</v>
      </c>
      <c r="K95">
        <f t="shared" si="12"/>
        <v>1</v>
      </c>
      <c r="L95">
        <f>'Response Part 3'!O95</f>
        <v>1</v>
      </c>
      <c r="M95">
        <f t="shared" si="9"/>
        <v>0</v>
      </c>
      <c r="N95">
        <f>IF(M95&gt;0,(IF(K95=1,INDEX('Pt3 actions'!$G$2:$J$95,A95,M95),IF(K95=2,INDEX('Pt3 actions'!$K$2:$N$95,A95,M95),IF(K95=3,INDEX('Pt3 actions'!$O$2:$R$95,A95,M95),"no2")))),"")</f>
      </c>
      <c r="O95">
        <f t="shared" si="11"/>
      </c>
    </row>
    <row r="96" spans="1:15" ht="12.75">
      <c r="A96">
        <v>84</v>
      </c>
      <c r="B96">
        <f>'Response Part 3'!A96</f>
        <v>0</v>
      </c>
      <c r="C96" t="str">
        <f>'Response Part 3'!B96</f>
        <v>Finance</v>
      </c>
      <c r="D96">
        <f>'Response Part 3'!C96</f>
        <v>0</v>
      </c>
      <c r="E96" t="str">
        <f>'Response Part 3'!D96</f>
        <v>Job costings</v>
      </c>
      <c r="F96">
        <f>'Response Part 3'!E96</f>
        <v>10</v>
      </c>
      <c r="G96">
        <f>'Questionnaire Part 3'!G96</f>
        <v>0</v>
      </c>
      <c r="H96">
        <f>'Response Part 3'!K96</f>
        <v>0</v>
      </c>
      <c r="I96">
        <f>'Response Part 3'!L96</f>
        <v>0</v>
      </c>
      <c r="J96">
        <f>'Response Part 3'!M96</f>
        <v>1</v>
      </c>
      <c r="K96">
        <f t="shared" si="12"/>
        <v>1</v>
      </c>
      <c r="L96">
        <f>'Response Part 3'!O96</f>
        <v>1</v>
      </c>
      <c r="M96">
        <f t="shared" si="9"/>
        <v>0</v>
      </c>
      <c r="N96">
        <f>IF(M96&gt;0,(IF(K96=1,INDEX('Pt3 actions'!$G$2:$J$95,A96,M96),IF(K96=2,INDEX('Pt3 actions'!$K$2:$N$95,A96,M96),IF(K96=3,INDEX('Pt3 actions'!$O$2:$R$95,A96,M96),"no2")))),"")</f>
      </c>
      <c r="O96">
        <f t="shared" si="11"/>
      </c>
    </row>
    <row r="97" spans="1:15" ht="12.75">
      <c r="A97">
        <v>85</v>
      </c>
      <c r="B97">
        <f>'Response Part 3'!A97</f>
        <v>11</v>
      </c>
      <c r="C97" t="str">
        <f>'Response Part 3'!B97</f>
        <v>Project Management &amp; Planning</v>
      </c>
      <c r="D97">
        <f>'Response Part 3'!C97</f>
        <v>1</v>
      </c>
      <c r="E97" t="str">
        <f>'Response Part 3'!D97</f>
        <v>Resource allocation</v>
      </c>
      <c r="F97">
        <f>'Response Part 3'!E97</f>
        <v>1</v>
      </c>
      <c r="G97">
        <f>'Questionnaire Part 3'!G97</f>
        <v>0</v>
      </c>
      <c r="H97">
        <f>'Response Part 3'!K97</f>
        <v>0</v>
      </c>
      <c r="I97">
        <f>'Response Part 3'!L97</f>
        <v>0</v>
      </c>
      <c r="J97">
        <f>'Response Part 3'!M97</f>
        <v>1</v>
      </c>
      <c r="K97">
        <f>'Response Part 3'!N97</f>
        <v>1</v>
      </c>
      <c r="L97">
        <f>'Response Part 3'!O97</f>
        <v>1</v>
      </c>
      <c r="M97">
        <f t="shared" si="9"/>
        <v>0</v>
      </c>
      <c r="N97">
        <f>IF(M97&gt;0,(IF(K97=1,INDEX('Pt3 actions'!$G$2:$J$95,A97,M97),IF(K97=2,INDEX('Pt3 actions'!$K$2:$N$95,A97,M97),IF(K97=3,INDEX('Pt3 actions'!$O$2:$R$95,A97,M97),"no2")))),"")</f>
      </c>
      <c r="O97">
        <f>IF('Front Sheet'!$B$28=1,"",IF(ISERROR(N97),"",N97))</f>
      </c>
    </row>
    <row r="98" spans="1:15" ht="12.75">
      <c r="A98">
        <v>86</v>
      </c>
      <c r="B98">
        <f>'Response Part 3'!A98</f>
        <v>0</v>
      </c>
      <c r="C98" t="str">
        <f>'Response Part 3'!B98</f>
        <v>Project Management &amp; Planning</v>
      </c>
      <c r="D98">
        <f>'Response Part 3'!C98</f>
        <v>0</v>
      </c>
      <c r="E98" t="str">
        <f>'Response Part 3'!D98</f>
        <v>Resource allocation</v>
      </c>
      <c r="F98">
        <f>'Response Part 3'!E98</f>
        <v>2</v>
      </c>
      <c r="G98">
        <f>'Questionnaire Part 3'!G98</f>
        <v>0</v>
      </c>
      <c r="H98">
        <f>'Response Part 3'!K98</f>
        <v>0</v>
      </c>
      <c r="I98">
        <f>'Response Part 3'!L98</f>
        <v>0</v>
      </c>
      <c r="J98">
        <f>'Response Part 3'!M98</f>
        <v>1</v>
      </c>
      <c r="K98">
        <f>K97</f>
        <v>1</v>
      </c>
      <c r="L98">
        <f>'Response Part 3'!O98</f>
        <v>1</v>
      </c>
      <c r="M98">
        <f t="shared" si="9"/>
        <v>0</v>
      </c>
      <c r="N98">
        <f>IF(M98&gt;0,(IF(K98=1,INDEX('Pt3 actions'!$G$2:$J$95,A98,M98),IF(K98=2,INDEX('Pt3 actions'!$K$2:$N$95,A98,M98),IF(K98=3,INDEX('Pt3 actions'!$O$2:$R$95,A98,M98),"no2")))),"")</f>
      </c>
      <c r="O98">
        <f>IF('Front Sheet'!$B$28=1,"",IF(ISERROR(N98),"",N98))</f>
      </c>
    </row>
    <row r="99" spans="1:15" ht="12.75">
      <c r="A99">
        <v>87</v>
      </c>
      <c r="B99">
        <f>'Response Part 3'!A99</f>
        <v>0</v>
      </c>
      <c r="C99" t="str">
        <f>'Response Part 3'!B99</f>
        <v>Project Management &amp; Planning</v>
      </c>
      <c r="D99">
        <f>'Response Part 3'!C99</f>
        <v>2</v>
      </c>
      <c r="E99" t="str">
        <f>'Response Part 3'!D99</f>
        <v>Monitoring &amp; control of budgets</v>
      </c>
      <c r="F99">
        <f>'Response Part 3'!E99</f>
        <v>3</v>
      </c>
      <c r="G99">
        <f>'Questionnaire Part 3'!G99</f>
        <v>0</v>
      </c>
      <c r="H99">
        <f>'Response Part 3'!K99</f>
        <v>0</v>
      </c>
      <c r="I99">
        <f>'Response Part 3'!L99</f>
        <v>0</v>
      </c>
      <c r="J99">
        <f>'Response Part 3'!M99</f>
        <v>1</v>
      </c>
      <c r="K99">
        <f aca="true" t="shared" si="13" ref="K99:K106">K98</f>
        <v>1</v>
      </c>
      <c r="L99">
        <f>'Response Part 3'!O99</f>
        <v>1</v>
      </c>
      <c r="M99">
        <f t="shared" si="9"/>
        <v>0</v>
      </c>
      <c r="N99">
        <f>IF(M99&gt;0,(IF(K99=1,INDEX('Pt3 actions'!$G$2:$J$95,A99,M99),IF(K99=2,INDEX('Pt3 actions'!$K$2:$N$95,A99,M99),IF(K99=3,INDEX('Pt3 actions'!$O$2:$R$95,A99,M99),"no2")))),"")</f>
      </c>
      <c r="O99">
        <f>IF('Front Sheet'!$B$28=1,"",IF(ISERROR(N99),"",N99))</f>
      </c>
    </row>
    <row r="100" spans="1:15" ht="12.75">
      <c r="A100">
        <v>88</v>
      </c>
      <c r="B100">
        <f>'Response Part 3'!A100</f>
        <v>0</v>
      </c>
      <c r="C100" t="str">
        <f>'Response Part 3'!B100</f>
        <v>Project Management &amp; Planning</v>
      </c>
      <c r="D100">
        <f>'Response Part 3'!C100</f>
        <v>0</v>
      </c>
      <c r="E100" t="str">
        <f>'Response Part 3'!D100</f>
        <v>Monitoring &amp; control of budgets</v>
      </c>
      <c r="F100">
        <f>'Response Part 3'!E100</f>
        <v>4</v>
      </c>
      <c r="G100">
        <f>'Questionnaire Part 3'!G100</f>
        <v>0</v>
      </c>
      <c r="H100">
        <f>'Response Part 3'!K100</f>
        <v>0</v>
      </c>
      <c r="I100">
        <f>'Response Part 3'!L100</f>
        <v>0</v>
      </c>
      <c r="J100">
        <f>'Response Part 3'!M100</f>
        <v>1</v>
      </c>
      <c r="K100">
        <f t="shared" si="13"/>
        <v>1</v>
      </c>
      <c r="L100">
        <f>'Response Part 3'!O100</f>
        <v>1</v>
      </c>
      <c r="M100">
        <f t="shared" si="9"/>
        <v>0</v>
      </c>
      <c r="N100">
        <f>IF(M100&gt;0,(IF(K100=1,INDEX('Pt3 actions'!$G$2:$J$95,A100,M100),IF(K100=2,INDEX('Pt3 actions'!$K$2:$N$95,A100,M100),IF(K100=3,INDEX('Pt3 actions'!$O$2:$R$95,A100,M100),"no2")))),"")</f>
      </c>
      <c r="O100">
        <f>IF('Front Sheet'!$B$28=1,"",IF(ISERROR(N100),"",N100))</f>
      </c>
    </row>
    <row r="101" spans="1:15" ht="12.75">
      <c r="A101">
        <v>89</v>
      </c>
      <c r="B101">
        <f>'Response Part 3'!A101</f>
        <v>0</v>
      </c>
      <c r="C101" t="str">
        <f>'Response Part 3'!B101</f>
        <v>Project Management &amp; Planning</v>
      </c>
      <c r="D101">
        <f>'Response Part 3'!C101</f>
        <v>3</v>
      </c>
      <c r="E101" t="str">
        <f>'Response Part 3'!D101</f>
        <v>Scheduling &amp; tracking of project steps</v>
      </c>
      <c r="F101">
        <f>'Response Part 3'!E101</f>
        <v>5</v>
      </c>
      <c r="G101">
        <f>'Questionnaire Part 3'!G101</f>
        <v>0</v>
      </c>
      <c r="H101">
        <f>'Response Part 3'!K101</f>
        <v>0</v>
      </c>
      <c r="I101">
        <f>'Response Part 3'!L101</f>
        <v>0</v>
      </c>
      <c r="J101">
        <f>'Response Part 3'!M101</f>
        <v>1</v>
      </c>
      <c r="K101">
        <f t="shared" si="13"/>
        <v>1</v>
      </c>
      <c r="L101">
        <f>'Response Part 3'!O101</f>
        <v>1</v>
      </c>
      <c r="M101">
        <f t="shared" si="9"/>
        <v>0</v>
      </c>
      <c r="N101">
        <f>IF(M101&gt;0,(IF(K101=1,INDEX('Pt3 actions'!$G$2:$J$95,A101,M101),IF(K101=2,INDEX('Pt3 actions'!$K$2:$N$95,A101,M101),IF(K101=3,INDEX('Pt3 actions'!$O$2:$R$95,A101,M101),"no2")))),"")</f>
      </c>
      <c r="O101">
        <f>IF('Front Sheet'!$B$28=1,"",IF(ISERROR(N101),"",N101))</f>
      </c>
    </row>
    <row r="102" spans="1:15" ht="12.75">
      <c r="A102">
        <v>90</v>
      </c>
      <c r="B102">
        <f>'Response Part 3'!A102</f>
        <v>0</v>
      </c>
      <c r="C102" t="str">
        <f>'Response Part 3'!B102</f>
        <v>Project Management &amp; Planning</v>
      </c>
      <c r="D102">
        <f>'Response Part 3'!C102</f>
        <v>4</v>
      </c>
      <c r="E102" t="str">
        <f>'Response Part 3'!D102</f>
        <v>Are plans outline</v>
      </c>
      <c r="F102">
        <f>'Response Part 3'!E102</f>
        <v>6</v>
      </c>
      <c r="G102">
        <f>'Questionnaire Part 3'!G102</f>
        <v>0</v>
      </c>
      <c r="H102">
        <f>'Response Part 3'!K102</f>
        <v>0</v>
      </c>
      <c r="I102">
        <f>'Response Part 3'!L102</f>
        <v>0</v>
      </c>
      <c r="J102">
        <f>'Response Part 3'!M102</f>
        <v>1</v>
      </c>
      <c r="K102">
        <f t="shared" si="13"/>
        <v>1</v>
      </c>
      <c r="L102">
        <f>'Response Part 3'!O102</f>
        <v>1</v>
      </c>
      <c r="M102">
        <f t="shared" si="9"/>
        <v>0</v>
      </c>
      <c r="N102">
        <f>IF(M102&gt;0,(IF(K102=1,INDEX('Pt3 actions'!$G$2:$J$95,A102,M102),IF(K102=2,INDEX('Pt3 actions'!$K$2:$N$95,A102,M102),IF(K102=3,INDEX('Pt3 actions'!$O$2:$R$95,A102,M102),"no2")))),"")</f>
      </c>
      <c r="O102">
        <f>IF('Front Sheet'!$B$28=1,"",IF(ISERROR(N102),"",N102))</f>
      </c>
    </row>
    <row r="103" spans="1:15" ht="12.75">
      <c r="A103">
        <v>91</v>
      </c>
      <c r="B103">
        <f>'Response Part 3'!A103</f>
        <v>0</v>
      </c>
      <c r="C103" t="str">
        <f>'Response Part 3'!B103</f>
        <v>Project Management &amp; Planning</v>
      </c>
      <c r="D103">
        <f>'Response Part 3'!C103</f>
        <v>5</v>
      </c>
      <c r="E103" t="str">
        <f>'Response Part 3'!D103</f>
        <v>Are plans detailed</v>
      </c>
      <c r="F103">
        <f>'Response Part 3'!E103</f>
        <v>7</v>
      </c>
      <c r="G103">
        <f>'Questionnaire Part 3'!G103</f>
        <v>0</v>
      </c>
      <c r="H103">
        <f>'Response Part 3'!K103</f>
        <v>0</v>
      </c>
      <c r="I103">
        <f>'Response Part 3'!L103</f>
        <v>0</v>
      </c>
      <c r="J103">
        <f>'Response Part 3'!M103</f>
        <v>1</v>
      </c>
      <c r="K103">
        <f t="shared" si="13"/>
        <v>1</v>
      </c>
      <c r="L103">
        <f>'Response Part 3'!O103</f>
        <v>1</v>
      </c>
      <c r="M103">
        <f t="shared" si="9"/>
        <v>0</v>
      </c>
      <c r="N103">
        <f>IF(M103&gt;0,(IF(K103=1,INDEX('Pt3 actions'!$G$2:$J$95,A103,M103),IF(K103=2,INDEX('Pt3 actions'!$K$2:$N$95,A103,M103),IF(K103=3,INDEX('Pt3 actions'!$O$2:$R$95,A103,M103),"no2")))),"")</f>
      </c>
      <c r="O103">
        <f>IF('Front Sheet'!$B$28=1,"",IF(ISERROR(N103),"",N103))</f>
      </c>
    </row>
    <row r="104" spans="1:15" ht="12.75">
      <c r="A104">
        <v>92</v>
      </c>
      <c r="B104">
        <f>'Response Part 3'!A104</f>
        <v>0</v>
      </c>
      <c r="C104" t="str">
        <f>'Response Part 3'!B104</f>
        <v>Project Management &amp; Planning</v>
      </c>
      <c r="D104">
        <f>'Response Part 3'!C104</f>
        <v>6</v>
      </c>
      <c r="E104" t="str">
        <f>'Response Part 3'!D104</f>
        <v>Utilisation of resource calendars</v>
      </c>
      <c r="F104">
        <f>'Response Part 3'!E104</f>
        <v>8</v>
      </c>
      <c r="G104">
        <f>'Questionnaire Part 3'!G104</f>
        <v>0</v>
      </c>
      <c r="H104">
        <f>'Response Part 3'!K104</f>
        <v>0</v>
      </c>
      <c r="I104">
        <f>'Response Part 3'!L104</f>
        <v>0</v>
      </c>
      <c r="J104">
        <f>'Response Part 3'!M104</f>
        <v>1</v>
      </c>
      <c r="K104">
        <f t="shared" si="13"/>
        <v>1</v>
      </c>
      <c r="L104">
        <f>'Response Part 3'!O104</f>
        <v>1</v>
      </c>
      <c r="M104">
        <f t="shared" si="9"/>
        <v>0</v>
      </c>
      <c r="N104">
        <f>IF(M104&gt;0,(IF(K104=1,INDEX('Pt3 actions'!$G$2:$J$95,A104,M104),IF(K104=2,INDEX('Pt3 actions'!$K$2:$N$95,A104,M104),IF(K104=3,INDEX('Pt3 actions'!$O$2:$R$95,A104,M104),"no2")))),"")</f>
      </c>
      <c r="O104">
        <f>IF('Front Sheet'!$B$28=1,"",IF(ISERROR(N104),"",N104))</f>
      </c>
    </row>
    <row r="105" spans="1:15" ht="12.75">
      <c r="A105">
        <v>93</v>
      </c>
      <c r="B105">
        <f>'Response Part 3'!A105</f>
        <v>0</v>
      </c>
      <c r="C105" t="str">
        <f>'Response Part 3'!B105</f>
        <v>Project Management &amp; Planning</v>
      </c>
      <c r="D105">
        <f>'Response Part 3'!C105</f>
        <v>7</v>
      </c>
      <c r="E105" t="str">
        <f>'Response Part 3'!D105</f>
        <v>Internal resources</v>
      </c>
      <c r="F105">
        <f>'Response Part 3'!E105</f>
        <v>9</v>
      </c>
      <c r="G105">
        <f>'Questionnaire Part 3'!G105</f>
        <v>0</v>
      </c>
      <c r="H105">
        <f>'Response Part 3'!K105</f>
        <v>0</v>
      </c>
      <c r="I105">
        <f>'Response Part 3'!L105</f>
        <v>0</v>
      </c>
      <c r="J105">
        <f>'Response Part 3'!M105</f>
        <v>1</v>
      </c>
      <c r="K105">
        <f t="shared" si="13"/>
        <v>1</v>
      </c>
      <c r="L105">
        <f>'Response Part 3'!O105</f>
        <v>1</v>
      </c>
      <c r="M105">
        <f t="shared" si="9"/>
        <v>0</v>
      </c>
      <c r="N105">
        <f>IF(M105&gt;0,(IF(K105=1,INDEX('Pt3 actions'!$G$2:$J$95,A105,M105),IF(K105=2,INDEX('Pt3 actions'!$K$2:$N$95,A105,M105),IF(K105=3,INDEX('Pt3 actions'!$O$2:$R$95,A105,M105),"no2")))),"")</f>
      </c>
      <c r="O105">
        <f>IF('Front Sheet'!$B$28=1,"",IF(ISERROR(N105),"",N105))</f>
      </c>
    </row>
    <row r="106" spans="1:15" ht="12.75">
      <c r="A106">
        <v>94</v>
      </c>
      <c r="B106">
        <f>'Response Part 3'!A106</f>
        <v>0</v>
      </c>
      <c r="C106" t="str">
        <f>'Response Part 3'!B106</f>
        <v>Project Management &amp; Planning</v>
      </c>
      <c r="D106">
        <f>'Response Part 3'!C106</f>
        <v>8</v>
      </c>
      <c r="E106" t="str">
        <f>'Response Part 3'!D106</f>
        <v>External resources</v>
      </c>
      <c r="F106">
        <f>'Response Part 3'!E106</f>
        <v>10</v>
      </c>
      <c r="G106">
        <f>'Questionnaire Part 3'!G106</f>
        <v>0</v>
      </c>
      <c r="H106">
        <f>'Response Part 3'!K106</f>
        <v>0</v>
      </c>
      <c r="I106">
        <f>'Response Part 3'!L106</f>
        <v>0</v>
      </c>
      <c r="J106">
        <f>'Response Part 3'!M106</f>
        <v>1</v>
      </c>
      <c r="K106">
        <f t="shared" si="13"/>
        <v>1</v>
      </c>
      <c r="L106">
        <f>'Response Part 3'!O106</f>
        <v>1</v>
      </c>
      <c r="M106">
        <f t="shared" si="9"/>
        <v>0</v>
      </c>
      <c r="N106">
        <f>IF(M106&gt;0,(IF(K106=1,INDEX('Pt3 actions'!$G$2:$J$95,A106,M106),IF(K106=2,INDEX('Pt3 actions'!$K$2:$N$95,A106,M106),IF(K106=3,INDEX('Pt3 actions'!$O$2:$R$95,A106,M106),"no2")))),"")</f>
      </c>
      <c r="O106">
        <f>IF('Front Sheet'!$B$28=1,"",IF(ISERROR(N106),"",N106))</f>
      </c>
    </row>
  </sheetData>
  <sheetProtection password="CC08" sheet="1" objects="1" scenarios="1"/>
  <autoFilter ref="A12:O106"/>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10">
    <pageSetUpPr fitToPage="1"/>
  </sheetPr>
  <dimension ref="A1:R22"/>
  <sheetViews>
    <sheetView zoomScalePageLayoutView="0" workbookViewId="0" topLeftCell="F1">
      <selection activeCell="R11" sqref="R11"/>
    </sheetView>
  </sheetViews>
  <sheetFormatPr defaultColWidth="9.140625" defaultRowHeight="12.75"/>
  <cols>
    <col min="1" max="1" width="2.00390625" style="0" bestFit="1" customWidth="1"/>
    <col min="2" max="2" width="23.57421875" style="0" bestFit="1" customWidth="1"/>
    <col min="3" max="3" width="37.421875" style="0" customWidth="1"/>
    <col min="4" max="4" width="3.00390625" style="0" bestFit="1" customWidth="1"/>
    <col min="5" max="5" width="143.28125" style="0" bestFit="1" customWidth="1"/>
  </cols>
  <sheetData>
    <row r="1" spans="1:5" ht="12.75">
      <c r="A1" s="10"/>
      <c r="B1" s="14" t="s">
        <v>475</v>
      </c>
      <c r="C1" s="15" t="s">
        <v>534</v>
      </c>
      <c r="E1" s="17" t="s">
        <v>482</v>
      </c>
    </row>
    <row r="2" spans="1:17" ht="12.75">
      <c r="A2" s="48">
        <v>1</v>
      </c>
      <c r="B2" s="48" t="s">
        <v>476</v>
      </c>
      <c r="C2" s="19" t="s">
        <v>39</v>
      </c>
      <c r="D2">
        <v>1</v>
      </c>
      <c r="E2" s="20" t="s">
        <v>677</v>
      </c>
      <c r="F2" t="s">
        <v>772</v>
      </c>
      <c r="G2" t="s">
        <v>773</v>
      </c>
      <c r="H2" t="s">
        <v>774</v>
      </c>
      <c r="I2" t="s">
        <v>775</v>
      </c>
      <c r="J2" t="s">
        <v>619</v>
      </c>
      <c r="K2" t="s">
        <v>615</v>
      </c>
      <c r="L2" t="s">
        <v>601</v>
      </c>
      <c r="M2" t="s">
        <v>611</v>
      </c>
      <c r="N2" t="s">
        <v>607</v>
      </c>
      <c r="O2" t="s">
        <v>608</v>
      </c>
      <c r="P2" t="s">
        <v>610</v>
      </c>
      <c r="Q2" t="s">
        <v>609</v>
      </c>
    </row>
    <row r="3" spans="1:17" ht="12.75">
      <c r="A3" s="18"/>
      <c r="B3" s="18"/>
      <c r="C3" s="21" t="s">
        <v>41</v>
      </c>
      <c r="D3">
        <v>2</v>
      </c>
      <c r="E3" s="20" t="s">
        <v>678</v>
      </c>
      <c r="F3" t="s">
        <v>278</v>
      </c>
      <c r="G3" t="s">
        <v>279</v>
      </c>
      <c r="H3" t="s">
        <v>280</v>
      </c>
      <c r="I3" t="s">
        <v>281</v>
      </c>
      <c r="J3" t="s">
        <v>618</v>
      </c>
      <c r="K3" t="s">
        <v>616</v>
      </c>
      <c r="L3" t="s">
        <v>602</v>
      </c>
      <c r="M3" t="s">
        <v>612</v>
      </c>
      <c r="N3" t="s">
        <v>585</v>
      </c>
      <c r="O3" t="s">
        <v>585</v>
      </c>
      <c r="P3" t="s">
        <v>585</v>
      </c>
      <c r="Q3" t="s">
        <v>585</v>
      </c>
    </row>
    <row r="4" spans="1:17" ht="12.75">
      <c r="A4" s="18"/>
      <c r="B4" s="18"/>
      <c r="C4" s="19" t="s">
        <v>742</v>
      </c>
      <c r="D4">
        <v>3</v>
      </c>
      <c r="E4" s="22" t="s">
        <v>218</v>
      </c>
      <c r="F4" t="s">
        <v>282</v>
      </c>
      <c r="G4" t="s">
        <v>283</v>
      </c>
      <c r="H4" t="s">
        <v>284</v>
      </c>
      <c r="I4" t="s">
        <v>285</v>
      </c>
      <c r="J4" t="s">
        <v>617</v>
      </c>
      <c r="K4" t="s">
        <v>614</v>
      </c>
      <c r="L4" t="s">
        <v>603</v>
      </c>
      <c r="M4" t="s">
        <v>613</v>
      </c>
      <c r="N4" t="s">
        <v>585</v>
      </c>
      <c r="O4" t="s">
        <v>585</v>
      </c>
      <c r="P4" t="s">
        <v>585</v>
      </c>
      <c r="Q4" t="s">
        <v>585</v>
      </c>
    </row>
    <row r="5" spans="1:17" ht="12.75">
      <c r="A5" s="18"/>
      <c r="B5" s="18"/>
      <c r="C5" s="19" t="s">
        <v>42</v>
      </c>
      <c r="D5">
        <v>4</v>
      </c>
      <c r="E5" s="19" t="s">
        <v>690</v>
      </c>
      <c r="F5" t="s">
        <v>305</v>
      </c>
      <c r="G5" t="s">
        <v>680</v>
      </c>
      <c r="H5" t="s">
        <v>306</v>
      </c>
      <c r="I5" t="s">
        <v>567</v>
      </c>
      <c r="J5" t="s">
        <v>585</v>
      </c>
      <c r="K5" t="s">
        <v>585</v>
      </c>
      <c r="L5" t="s">
        <v>585</v>
      </c>
      <c r="M5" t="s">
        <v>585</v>
      </c>
      <c r="N5" t="s">
        <v>585</v>
      </c>
      <c r="O5" t="s">
        <v>585</v>
      </c>
      <c r="P5" t="s">
        <v>585</v>
      </c>
      <c r="Q5" t="s">
        <v>585</v>
      </c>
    </row>
    <row r="6" spans="1:17" ht="12.75">
      <c r="A6" s="18"/>
      <c r="B6" s="18"/>
      <c r="C6" s="19" t="s">
        <v>40</v>
      </c>
      <c r="D6">
        <v>5</v>
      </c>
      <c r="E6" s="19" t="s">
        <v>223</v>
      </c>
      <c r="F6" t="s">
        <v>307</v>
      </c>
      <c r="G6" t="s">
        <v>308</v>
      </c>
      <c r="H6" t="s">
        <v>309</v>
      </c>
      <c r="I6" t="s">
        <v>310</v>
      </c>
      <c r="J6" t="s">
        <v>585</v>
      </c>
      <c r="K6" t="s">
        <v>585</v>
      </c>
      <c r="L6" t="s">
        <v>585</v>
      </c>
      <c r="M6" t="s">
        <v>585</v>
      </c>
      <c r="N6" t="s">
        <v>585</v>
      </c>
      <c r="O6" t="s">
        <v>585</v>
      </c>
      <c r="P6" t="s">
        <v>585</v>
      </c>
      <c r="Q6" t="s">
        <v>585</v>
      </c>
    </row>
    <row r="7" spans="1:17" ht="12.75">
      <c r="A7" s="18"/>
      <c r="B7" s="18"/>
      <c r="C7" s="19" t="s">
        <v>517</v>
      </c>
      <c r="D7">
        <v>6</v>
      </c>
      <c r="E7" s="22" t="s">
        <v>184</v>
      </c>
      <c r="F7" t="s">
        <v>311</v>
      </c>
      <c r="G7" t="s">
        <v>312</v>
      </c>
      <c r="H7" t="s">
        <v>313</v>
      </c>
      <c r="I7" t="s">
        <v>314</v>
      </c>
      <c r="J7" t="s">
        <v>585</v>
      </c>
      <c r="K7" t="s">
        <v>585</v>
      </c>
      <c r="L7" t="s">
        <v>585</v>
      </c>
      <c r="M7" t="s">
        <v>585</v>
      </c>
      <c r="N7" t="s">
        <v>585</v>
      </c>
      <c r="O7" t="s">
        <v>585</v>
      </c>
      <c r="P7" t="s">
        <v>585</v>
      </c>
      <c r="Q7" t="s">
        <v>585</v>
      </c>
    </row>
    <row r="8" spans="1:17" ht="12.75">
      <c r="A8" s="18"/>
      <c r="B8" s="18"/>
      <c r="C8" s="23" t="s">
        <v>182</v>
      </c>
      <c r="D8">
        <v>7</v>
      </c>
      <c r="E8" s="19" t="s">
        <v>484</v>
      </c>
      <c r="F8" t="s">
        <v>326</v>
      </c>
      <c r="G8" t="s">
        <v>327</v>
      </c>
      <c r="H8" t="s">
        <v>328</v>
      </c>
      <c r="I8" t="s">
        <v>329</v>
      </c>
      <c r="J8" t="s">
        <v>585</v>
      </c>
      <c r="K8" t="s">
        <v>585</v>
      </c>
      <c r="L8" t="s">
        <v>585</v>
      </c>
      <c r="M8" t="s">
        <v>585</v>
      </c>
      <c r="N8" t="s">
        <v>585</v>
      </c>
      <c r="O8" t="s">
        <v>585</v>
      </c>
      <c r="P8" t="s">
        <v>585</v>
      </c>
      <c r="Q8" t="s">
        <v>585</v>
      </c>
    </row>
    <row r="9" spans="1:17" ht="12.75">
      <c r="A9" s="18"/>
      <c r="B9" s="18"/>
      <c r="C9" s="19" t="s">
        <v>516</v>
      </c>
      <c r="D9">
        <v>8</v>
      </c>
      <c r="E9" s="22" t="s">
        <v>185</v>
      </c>
      <c r="F9" t="s">
        <v>330</v>
      </c>
      <c r="G9" t="s">
        <v>327</v>
      </c>
      <c r="H9" t="s">
        <v>331</v>
      </c>
      <c r="I9" t="s">
        <v>329</v>
      </c>
      <c r="J9" t="s">
        <v>585</v>
      </c>
      <c r="K9" t="s">
        <v>585</v>
      </c>
      <c r="L9" t="s">
        <v>585</v>
      </c>
      <c r="M9" t="s">
        <v>585</v>
      </c>
      <c r="N9" t="s">
        <v>585</v>
      </c>
      <c r="O9" t="s">
        <v>585</v>
      </c>
      <c r="P9" t="s">
        <v>585</v>
      </c>
      <c r="Q9" t="s">
        <v>585</v>
      </c>
    </row>
    <row r="10" spans="1:18" ht="12.75">
      <c r="A10" s="18"/>
      <c r="B10" s="18"/>
      <c r="C10" s="19" t="s">
        <v>199</v>
      </c>
      <c r="D10">
        <v>9</v>
      </c>
      <c r="E10" s="19" t="s">
        <v>488</v>
      </c>
      <c r="F10" t="s">
        <v>332</v>
      </c>
      <c r="G10" t="s">
        <v>333</v>
      </c>
      <c r="H10" t="s">
        <v>334</v>
      </c>
      <c r="I10" t="s">
        <v>335</v>
      </c>
      <c r="J10" t="s">
        <v>585</v>
      </c>
      <c r="K10" t="s">
        <v>585</v>
      </c>
      <c r="L10" t="s">
        <v>585</v>
      </c>
      <c r="M10" t="s">
        <v>585</v>
      </c>
      <c r="N10" t="s">
        <v>585</v>
      </c>
      <c r="O10" t="s">
        <v>585</v>
      </c>
      <c r="P10" t="s">
        <v>585</v>
      </c>
      <c r="Q10" t="s">
        <v>585</v>
      </c>
      <c r="R10" t="s">
        <v>585</v>
      </c>
    </row>
    <row r="11" spans="1:17" ht="12.75">
      <c r="A11" s="18"/>
      <c r="B11" s="18"/>
      <c r="C11" s="46" t="s">
        <v>188</v>
      </c>
      <c r="D11">
        <v>10</v>
      </c>
      <c r="E11" s="46" t="s">
        <v>186</v>
      </c>
      <c r="F11" t="s">
        <v>336</v>
      </c>
      <c r="G11" t="s">
        <v>337</v>
      </c>
      <c r="H11" t="s">
        <v>349</v>
      </c>
      <c r="I11" t="s">
        <v>350</v>
      </c>
      <c r="J11" t="s">
        <v>585</v>
      </c>
      <c r="K11" t="s">
        <v>585</v>
      </c>
      <c r="L11" t="s">
        <v>585</v>
      </c>
      <c r="M11" t="s">
        <v>585</v>
      </c>
      <c r="N11" t="s">
        <v>585</v>
      </c>
      <c r="O11" t="s">
        <v>585</v>
      </c>
      <c r="P11" t="s">
        <v>585</v>
      </c>
      <c r="Q11" t="s">
        <v>585</v>
      </c>
    </row>
    <row r="12" spans="1:17" ht="12.75">
      <c r="A12" s="49">
        <v>2</v>
      </c>
      <c r="B12" s="49" t="s">
        <v>545</v>
      </c>
      <c r="C12" s="47" t="s">
        <v>45</v>
      </c>
      <c r="D12">
        <v>11</v>
      </c>
      <c r="E12" s="47" t="s">
        <v>68</v>
      </c>
      <c r="F12" t="s">
        <v>351</v>
      </c>
      <c r="G12" t="s">
        <v>352</v>
      </c>
      <c r="H12" t="s">
        <v>353</v>
      </c>
      <c r="I12" t="s">
        <v>354</v>
      </c>
      <c r="J12" t="s">
        <v>149</v>
      </c>
      <c r="K12" t="s">
        <v>152</v>
      </c>
      <c r="L12" t="s">
        <v>155</v>
      </c>
      <c r="M12" t="s">
        <v>158</v>
      </c>
      <c r="N12" t="s">
        <v>161</v>
      </c>
      <c r="O12" t="s">
        <v>162</v>
      </c>
      <c r="P12" t="s">
        <v>163</v>
      </c>
      <c r="Q12" t="s">
        <v>164</v>
      </c>
    </row>
    <row r="13" spans="1:17" ht="12.75">
      <c r="A13" s="49"/>
      <c r="B13" s="49"/>
      <c r="C13" s="26" t="s">
        <v>61</v>
      </c>
      <c r="D13">
        <v>12</v>
      </c>
      <c r="E13" s="25" t="s">
        <v>667</v>
      </c>
      <c r="F13" t="s">
        <v>355</v>
      </c>
      <c r="G13" t="s">
        <v>356</v>
      </c>
      <c r="H13" t="s">
        <v>369</v>
      </c>
      <c r="I13" t="s">
        <v>370</v>
      </c>
      <c r="J13" t="s">
        <v>150</v>
      </c>
      <c r="K13" t="s">
        <v>153</v>
      </c>
      <c r="L13" t="s">
        <v>156</v>
      </c>
      <c r="M13" t="s">
        <v>159</v>
      </c>
      <c r="N13" t="s">
        <v>585</v>
      </c>
      <c r="O13" t="s">
        <v>585</v>
      </c>
      <c r="P13" t="s">
        <v>585</v>
      </c>
      <c r="Q13" t="s">
        <v>585</v>
      </c>
    </row>
    <row r="14" spans="1:17" ht="12.75">
      <c r="A14" s="49"/>
      <c r="B14" s="49"/>
      <c r="C14" s="27" t="s">
        <v>37</v>
      </c>
      <c r="D14">
        <v>13</v>
      </c>
      <c r="E14" s="26" t="s">
        <v>668</v>
      </c>
      <c r="F14" t="s">
        <v>371</v>
      </c>
      <c r="G14" t="s">
        <v>372</v>
      </c>
      <c r="H14" t="s">
        <v>373</v>
      </c>
      <c r="I14" t="s">
        <v>374</v>
      </c>
      <c r="J14" t="s">
        <v>151</v>
      </c>
      <c r="K14" t="s">
        <v>154</v>
      </c>
      <c r="L14" t="s">
        <v>157</v>
      </c>
      <c r="M14" t="s">
        <v>160</v>
      </c>
      <c r="N14" t="s">
        <v>585</v>
      </c>
      <c r="O14" t="s">
        <v>585</v>
      </c>
      <c r="P14" t="s">
        <v>585</v>
      </c>
      <c r="Q14" t="s">
        <v>585</v>
      </c>
    </row>
    <row r="15" spans="1:17" ht="12.75">
      <c r="A15" s="49"/>
      <c r="B15" s="49"/>
      <c r="C15" s="27" t="s">
        <v>37</v>
      </c>
      <c r="D15">
        <v>14</v>
      </c>
      <c r="E15" s="26" t="s">
        <v>737</v>
      </c>
      <c r="F15" t="s">
        <v>375</v>
      </c>
      <c r="G15" t="s">
        <v>376</v>
      </c>
      <c r="H15" t="s">
        <v>389</v>
      </c>
      <c r="I15" t="s">
        <v>390</v>
      </c>
      <c r="J15" t="s">
        <v>585</v>
      </c>
      <c r="K15" t="s">
        <v>585</v>
      </c>
      <c r="L15" t="s">
        <v>585</v>
      </c>
      <c r="M15" t="s">
        <v>585</v>
      </c>
      <c r="N15" t="s">
        <v>585</v>
      </c>
      <c r="O15" t="s">
        <v>585</v>
      </c>
      <c r="P15" t="s">
        <v>585</v>
      </c>
      <c r="Q15" t="s">
        <v>585</v>
      </c>
    </row>
    <row r="16" spans="1:17" ht="12.75">
      <c r="A16" s="24"/>
      <c r="B16" s="24"/>
      <c r="C16" s="27" t="s">
        <v>37</v>
      </c>
      <c r="D16">
        <v>15</v>
      </c>
      <c r="E16" s="26" t="s">
        <v>193</v>
      </c>
      <c r="F16" t="s">
        <v>391</v>
      </c>
      <c r="G16" t="s">
        <v>392</v>
      </c>
      <c r="H16" t="s">
        <v>393</v>
      </c>
      <c r="I16" t="s">
        <v>394</v>
      </c>
      <c r="J16" t="s">
        <v>585</v>
      </c>
      <c r="K16" t="s">
        <v>585</v>
      </c>
      <c r="L16" t="s">
        <v>585</v>
      </c>
      <c r="M16" t="s">
        <v>585</v>
      </c>
      <c r="N16" t="s">
        <v>585</v>
      </c>
      <c r="O16" t="s">
        <v>585</v>
      </c>
      <c r="P16" t="s">
        <v>585</v>
      </c>
      <c r="Q16" t="s">
        <v>585</v>
      </c>
    </row>
    <row r="17" spans="1:17" ht="12.75">
      <c r="A17" s="24"/>
      <c r="B17" s="24"/>
      <c r="C17" s="27" t="s">
        <v>38</v>
      </c>
      <c r="D17">
        <v>16</v>
      </c>
      <c r="E17" s="25" t="s">
        <v>669</v>
      </c>
      <c r="F17" t="s">
        <v>395</v>
      </c>
      <c r="G17" t="s">
        <v>396</v>
      </c>
      <c r="H17" t="s">
        <v>397</v>
      </c>
      <c r="I17" t="s">
        <v>409</v>
      </c>
      <c r="J17" t="s">
        <v>585</v>
      </c>
      <c r="K17" t="s">
        <v>585</v>
      </c>
      <c r="L17" t="s">
        <v>585</v>
      </c>
      <c r="M17" t="s">
        <v>585</v>
      </c>
      <c r="N17" t="s">
        <v>585</v>
      </c>
      <c r="O17" t="s">
        <v>585</v>
      </c>
      <c r="P17" t="s">
        <v>585</v>
      </c>
      <c r="Q17" t="s">
        <v>585</v>
      </c>
    </row>
    <row r="18" spans="1:17" ht="12" customHeight="1">
      <c r="A18" s="24"/>
      <c r="B18" s="24"/>
      <c r="C18" s="27" t="s">
        <v>740</v>
      </c>
      <c r="D18">
        <v>17</v>
      </c>
      <c r="E18" s="41" t="s">
        <v>489</v>
      </c>
      <c r="F18" t="s">
        <v>410</v>
      </c>
      <c r="G18" t="s">
        <v>411</v>
      </c>
      <c r="H18" t="s">
        <v>412</v>
      </c>
      <c r="I18" t="s">
        <v>413</v>
      </c>
      <c r="J18" t="s">
        <v>585</v>
      </c>
      <c r="K18" t="s">
        <v>585</v>
      </c>
      <c r="L18" t="s">
        <v>585</v>
      </c>
      <c r="M18" t="s">
        <v>585</v>
      </c>
      <c r="N18" t="s">
        <v>585</v>
      </c>
      <c r="O18" t="s">
        <v>585</v>
      </c>
      <c r="P18" t="s">
        <v>585</v>
      </c>
      <c r="Q18" t="s">
        <v>585</v>
      </c>
    </row>
    <row r="19" spans="1:17" ht="12.75">
      <c r="A19" s="24"/>
      <c r="B19" s="24"/>
      <c r="C19" s="27" t="s">
        <v>54</v>
      </c>
      <c r="D19">
        <v>18</v>
      </c>
      <c r="E19" s="25" t="s">
        <v>665</v>
      </c>
      <c r="F19" t="s">
        <v>414</v>
      </c>
      <c r="G19" t="s">
        <v>415</v>
      </c>
      <c r="H19" t="s">
        <v>416</v>
      </c>
      <c r="I19" t="s">
        <v>417</v>
      </c>
      <c r="J19" t="s">
        <v>585</v>
      </c>
      <c r="K19" t="s">
        <v>585</v>
      </c>
      <c r="L19" t="s">
        <v>585</v>
      </c>
      <c r="M19" t="s">
        <v>585</v>
      </c>
      <c r="N19" t="s">
        <v>585</v>
      </c>
      <c r="O19" t="s">
        <v>585</v>
      </c>
      <c r="P19" t="s">
        <v>585</v>
      </c>
      <c r="Q19" t="s">
        <v>585</v>
      </c>
    </row>
    <row r="20" spans="1:17" ht="12.75">
      <c r="A20" s="24"/>
      <c r="B20" s="24"/>
      <c r="C20" s="27" t="s">
        <v>54</v>
      </c>
      <c r="D20">
        <v>19</v>
      </c>
      <c r="E20" s="25" t="s">
        <v>183</v>
      </c>
      <c r="F20" t="s">
        <v>426</v>
      </c>
      <c r="G20" t="s">
        <v>427</v>
      </c>
      <c r="H20" t="s">
        <v>428</v>
      </c>
      <c r="I20" t="s">
        <v>429</v>
      </c>
      <c r="J20" t="s">
        <v>585</v>
      </c>
      <c r="K20" t="s">
        <v>585</v>
      </c>
      <c r="L20" t="s">
        <v>585</v>
      </c>
      <c r="M20" t="s">
        <v>585</v>
      </c>
      <c r="N20" t="s">
        <v>585</v>
      </c>
      <c r="O20" t="s">
        <v>585</v>
      </c>
      <c r="P20" t="s">
        <v>585</v>
      </c>
      <c r="Q20" t="s">
        <v>585</v>
      </c>
    </row>
    <row r="21" spans="1:17" ht="12.75">
      <c r="A21" s="24"/>
      <c r="B21" s="24"/>
      <c r="C21" s="27" t="s">
        <v>741</v>
      </c>
      <c r="D21">
        <v>20</v>
      </c>
      <c r="E21" s="25" t="s">
        <v>738</v>
      </c>
      <c r="F21" t="s">
        <v>430</v>
      </c>
      <c r="G21" t="s">
        <v>431</v>
      </c>
      <c r="H21" t="s">
        <v>432</v>
      </c>
      <c r="I21" t="s">
        <v>433</v>
      </c>
      <c r="J21" t="s">
        <v>585</v>
      </c>
      <c r="K21" t="s">
        <v>585</v>
      </c>
      <c r="L21" t="s">
        <v>585</v>
      </c>
      <c r="M21" t="s">
        <v>585</v>
      </c>
      <c r="O21" t="s">
        <v>585</v>
      </c>
      <c r="P21" t="s">
        <v>585</v>
      </c>
      <c r="Q21" t="s">
        <v>585</v>
      </c>
    </row>
    <row r="22" spans="1:17" ht="12" customHeight="1">
      <c r="A22" s="24"/>
      <c r="B22" s="24"/>
      <c r="C22" s="27" t="s">
        <v>739</v>
      </c>
      <c r="D22">
        <v>21</v>
      </c>
      <c r="E22" s="25" t="s">
        <v>666</v>
      </c>
      <c r="F22" t="s">
        <v>434</v>
      </c>
      <c r="G22" t="s">
        <v>446</v>
      </c>
      <c r="H22" t="s">
        <v>447</v>
      </c>
      <c r="I22" t="s">
        <v>448</v>
      </c>
      <c r="J22" t="s">
        <v>585</v>
      </c>
      <c r="K22" t="s">
        <v>585</v>
      </c>
      <c r="L22" t="s">
        <v>585</v>
      </c>
      <c r="M22" t="s">
        <v>585</v>
      </c>
      <c r="N22" t="s">
        <v>585</v>
      </c>
      <c r="O22" t="s">
        <v>585</v>
      </c>
      <c r="P22" t="s">
        <v>585</v>
      </c>
      <c r="Q22" t="s">
        <v>585</v>
      </c>
    </row>
  </sheetData>
  <sheetProtection/>
  <printOptions/>
  <pageMargins left="0.75" right="0.75" top="1" bottom="1" header="0.5" footer="0.5"/>
  <pageSetup fitToHeight="1" fitToWidth="1" horizontalDpi="600" verticalDpi="600" orientation="landscape" paperSize="9" scale="33" r:id="rId1"/>
</worksheet>
</file>

<file path=xl/worksheets/sheet12.xml><?xml version="1.0" encoding="utf-8"?>
<worksheet xmlns="http://schemas.openxmlformats.org/spreadsheetml/2006/main" xmlns:r="http://schemas.openxmlformats.org/officeDocument/2006/relationships">
  <sheetPr codeName="Sheet11"/>
  <dimension ref="A1:Z95"/>
  <sheetViews>
    <sheetView zoomScalePageLayoutView="0" workbookViewId="0" topLeftCell="A1">
      <selection activeCell="B8" sqref="B8"/>
    </sheetView>
  </sheetViews>
  <sheetFormatPr defaultColWidth="9.140625" defaultRowHeight="12.75"/>
  <cols>
    <col min="1" max="1" width="3.00390625" style="0" bestFit="1" customWidth="1"/>
    <col min="2" max="2" width="25.8515625" style="0" bestFit="1" customWidth="1"/>
    <col min="3" max="3" width="25.8515625" style="0" customWidth="1"/>
    <col min="4" max="4" width="3.00390625" style="0" bestFit="1" customWidth="1"/>
    <col min="5" max="5" width="125.7109375" style="0" bestFit="1" customWidth="1"/>
    <col min="6" max="6" width="4.00390625" style="0" bestFit="1" customWidth="1"/>
    <col min="7" max="10" width="5.7109375" style="0" customWidth="1"/>
  </cols>
  <sheetData>
    <row r="1" spans="1:5" ht="12.75">
      <c r="A1" s="10"/>
      <c r="B1" s="14" t="s">
        <v>475</v>
      </c>
      <c r="C1" s="15" t="s">
        <v>534</v>
      </c>
      <c r="E1" s="17" t="s">
        <v>482</v>
      </c>
    </row>
    <row r="2" spans="1:18" ht="12.75">
      <c r="A2" s="18">
        <v>3</v>
      </c>
      <c r="B2" s="18" t="s">
        <v>711</v>
      </c>
      <c r="C2" s="36" t="s">
        <v>509</v>
      </c>
      <c r="D2">
        <v>1</v>
      </c>
      <c r="E2" s="18" t="s">
        <v>676</v>
      </c>
      <c r="F2">
        <v>1</v>
      </c>
      <c r="G2" t="s">
        <v>130</v>
      </c>
      <c r="H2" t="s">
        <v>131</v>
      </c>
      <c r="I2" t="s">
        <v>132</v>
      </c>
      <c r="J2" t="s">
        <v>136</v>
      </c>
      <c r="K2" t="s">
        <v>595</v>
      </c>
      <c r="L2" t="s">
        <v>598</v>
      </c>
      <c r="M2" t="s">
        <v>601</v>
      </c>
      <c r="N2" t="s">
        <v>604</v>
      </c>
      <c r="O2" t="s">
        <v>591</v>
      </c>
      <c r="P2" t="s">
        <v>592</v>
      </c>
      <c r="Q2" t="s">
        <v>593</v>
      </c>
      <c r="R2" t="s">
        <v>594</v>
      </c>
    </row>
    <row r="3" spans="1:18" ht="12.75">
      <c r="A3" s="18"/>
      <c r="B3" s="18"/>
      <c r="C3" s="36" t="s">
        <v>526</v>
      </c>
      <c r="D3">
        <v>2</v>
      </c>
      <c r="E3" s="18" t="s">
        <v>203</v>
      </c>
      <c r="F3">
        <v>5</v>
      </c>
      <c r="G3" t="s">
        <v>133</v>
      </c>
      <c r="H3" t="s">
        <v>134</v>
      </c>
      <c r="I3" t="s">
        <v>135</v>
      </c>
      <c r="J3" t="s">
        <v>137</v>
      </c>
      <c r="K3" t="s">
        <v>596</v>
      </c>
      <c r="L3" t="s">
        <v>599</v>
      </c>
      <c r="M3" t="s">
        <v>602</v>
      </c>
      <c r="N3" t="s">
        <v>605</v>
      </c>
      <c r="O3" t="s">
        <v>585</v>
      </c>
      <c r="P3" t="s">
        <v>585</v>
      </c>
      <c r="Q3" t="s">
        <v>585</v>
      </c>
      <c r="R3" t="s">
        <v>585</v>
      </c>
    </row>
    <row r="4" spans="1:18" ht="12.75">
      <c r="A4" s="18"/>
      <c r="B4" s="18"/>
      <c r="C4" s="36" t="s">
        <v>533</v>
      </c>
      <c r="D4">
        <v>3</v>
      </c>
      <c r="E4" s="36" t="s">
        <v>196</v>
      </c>
      <c r="F4">
        <v>9</v>
      </c>
      <c r="G4" t="s">
        <v>138</v>
      </c>
      <c r="H4" t="s">
        <v>139</v>
      </c>
      <c r="I4" t="s">
        <v>144</v>
      </c>
      <c r="J4" t="s">
        <v>140</v>
      </c>
      <c r="K4" t="s">
        <v>597</v>
      </c>
      <c r="L4" t="s">
        <v>600</v>
      </c>
      <c r="M4" t="s">
        <v>603</v>
      </c>
      <c r="N4" t="s">
        <v>606</v>
      </c>
      <c r="O4" t="s">
        <v>585</v>
      </c>
      <c r="P4" t="s">
        <v>585</v>
      </c>
      <c r="Q4" t="s">
        <v>585</v>
      </c>
      <c r="R4" t="s">
        <v>585</v>
      </c>
    </row>
    <row r="5" spans="1:18" ht="12.75">
      <c r="A5" s="18"/>
      <c r="B5" s="18"/>
      <c r="C5" s="36" t="s">
        <v>529</v>
      </c>
      <c r="D5">
        <v>4</v>
      </c>
      <c r="E5" s="18" t="s">
        <v>195</v>
      </c>
      <c r="F5">
        <v>13</v>
      </c>
      <c r="G5" t="s">
        <v>623</v>
      </c>
      <c r="H5" t="s">
        <v>620</v>
      </c>
      <c r="I5" t="s">
        <v>146</v>
      </c>
      <c r="J5" t="s">
        <v>147</v>
      </c>
      <c r="K5" t="s">
        <v>585</v>
      </c>
      <c r="L5" t="s">
        <v>585</v>
      </c>
      <c r="M5" t="s">
        <v>585</v>
      </c>
      <c r="N5" t="s">
        <v>585</v>
      </c>
      <c r="O5" t="s">
        <v>585</v>
      </c>
      <c r="P5" t="s">
        <v>585</v>
      </c>
      <c r="Q5" t="s">
        <v>585</v>
      </c>
      <c r="R5" t="s">
        <v>585</v>
      </c>
    </row>
    <row r="6" spans="1:18" ht="12.75">
      <c r="A6" s="18"/>
      <c r="B6" s="18"/>
      <c r="C6" s="36" t="s">
        <v>532</v>
      </c>
      <c r="D6">
        <v>5</v>
      </c>
      <c r="E6" s="18" t="s">
        <v>197</v>
      </c>
      <c r="F6">
        <v>17</v>
      </c>
      <c r="G6" t="s">
        <v>141</v>
      </c>
      <c r="H6" t="s">
        <v>142</v>
      </c>
      <c r="I6" t="s">
        <v>143</v>
      </c>
      <c r="J6" t="s">
        <v>145</v>
      </c>
      <c r="K6" t="s">
        <v>585</v>
      </c>
      <c r="R6" t="s">
        <v>585</v>
      </c>
    </row>
    <row r="7" spans="1:18" ht="12.75">
      <c r="A7" s="18"/>
      <c r="B7" s="18"/>
      <c r="C7" s="36" t="s">
        <v>524</v>
      </c>
      <c r="D7">
        <v>6</v>
      </c>
      <c r="E7" s="37" t="s">
        <v>710</v>
      </c>
      <c r="F7">
        <v>21</v>
      </c>
      <c r="G7" t="s">
        <v>729</v>
      </c>
      <c r="H7" t="s">
        <v>728</v>
      </c>
      <c r="I7" t="s">
        <v>622</v>
      </c>
      <c r="J7" t="s">
        <v>247</v>
      </c>
      <c r="K7" t="s">
        <v>585</v>
      </c>
      <c r="L7" t="s">
        <v>585</v>
      </c>
      <c r="M7" t="s">
        <v>585</v>
      </c>
      <c r="N7" t="s">
        <v>585</v>
      </c>
      <c r="O7" t="s">
        <v>585</v>
      </c>
      <c r="P7" t="s">
        <v>585</v>
      </c>
      <c r="Q7" t="s">
        <v>585</v>
      </c>
      <c r="R7" t="s">
        <v>585</v>
      </c>
    </row>
    <row r="8" spans="1:17" ht="12.75">
      <c r="A8" s="18"/>
      <c r="B8" s="18"/>
      <c r="C8" s="36" t="s">
        <v>543</v>
      </c>
      <c r="D8">
        <v>7</v>
      </c>
      <c r="E8" s="18" t="s">
        <v>675</v>
      </c>
      <c r="F8">
        <v>25</v>
      </c>
      <c r="G8" t="s">
        <v>148</v>
      </c>
      <c r="H8" t="s">
        <v>621</v>
      </c>
      <c r="I8" t="s">
        <v>622</v>
      </c>
      <c r="J8" t="s">
        <v>624</v>
      </c>
      <c r="K8" t="s">
        <v>585</v>
      </c>
      <c r="L8" t="s">
        <v>585</v>
      </c>
      <c r="M8" t="s">
        <v>585</v>
      </c>
      <c r="N8" t="s">
        <v>585</v>
      </c>
      <c r="O8" t="s">
        <v>585</v>
      </c>
      <c r="P8" t="s">
        <v>585</v>
      </c>
      <c r="Q8" t="s">
        <v>585</v>
      </c>
    </row>
    <row r="9" spans="1:10" ht="12.75">
      <c r="A9" s="18"/>
      <c r="B9" s="18"/>
      <c r="C9" s="36" t="s">
        <v>544</v>
      </c>
      <c r="D9">
        <v>8</v>
      </c>
      <c r="E9" s="38" t="s">
        <v>674</v>
      </c>
      <c r="F9">
        <v>29</v>
      </c>
      <c r="G9" t="s">
        <v>321</v>
      </c>
      <c r="H9" t="s">
        <v>341</v>
      </c>
      <c r="I9" t="s">
        <v>625</v>
      </c>
      <c r="J9" t="s">
        <v>147</v>
      </c>
    </row>
    <row r="10" spans="1:10" ht="12.75">
      <c r="A10" s="18"/>
      <c r="B10" s="18"/>
      <c r="C10" s="18" t="s">
        <v>542</v>
      </c>
      <c r="D10">
        <v>9</v>
      </c>
      <c r="E10" s="18" t="s">
        <v>205</v>
      </c>
      <c r="F10">
        <v>33</v>
      </c>
      <c r="G10" t="s">
        <v>322</v>
      </c>
      <c r="H10" t="s">
        <v>340</v>
      </c>
      <c r="I10" t="s">
        <v>323</v>
      </c>
      <c r="J10" t="s">
        <v>730</v>
      </c>
    </row>
    <row r="11" spans="1:10" ht="12.75">
      <c r="A11" s="18"/>
      <c r="B11" s="18"/>
      <c r="C11" s="18" t="s">
        <v>204</v>
      </c>
      <c r="D11">
        <v>10</v>
      </c>
      <c r="E11" s="18" t="s">
        <v>206</v>
      </c>
      <c r="F11">
        <v>37</v>
      </c>
      <c r="G11" t="s">
        <v>320</v>
      </c>
      <c r="H11" t="s">
        <v>339</v>
      </c>
      <c r="I11" t="s">
        <v>317</v>
      </c>
      <c r="J11" t="s">
        <v>345</v>
      </c>
    </row>
    <row r="12" spans="1:26" ht="12.75">
      <c r="A12" s="39">
        <v>4</v>
      </c>
      <c r="B12" s="39" t="s">
        <v>198</v>
      </c>
      <c r="C12" s="40" t="s">
        <v>506</v>
      </c>
      <c r="D12">
        <v>11</v>
      </c>
      <c r="E12" s="40" t="s">
        <v>487</v>
      </c>
      <c r="F12">
        <v>41</v>
      </c>
      <c r="G12" t="s">
        <v>319</v>
      </c>
      <c r="H12" t="s">
        <v>338</v>
      </c>
      <c r="I12" t="s">
        <v>318</v>
      </c>
      <c r="J12" t="s">
        <v>626</v>
      </c>
      <c r="K12" t="s">
        <v>595</v>
      </c>
      <c r="L12" t="s">
        <v>598</v>
      </c>
      <c r="M12" t="s">
        <v>601</v>
      </c>
      <c r="N12" t="s">
        <v>604</v>
      </c>
      <c r="O12" t="s">
        <v>591</v>
      </c>
      <c r="P12" t="s">
        <v>592</v>
      </c>
      <c r="Q12" t="s">
        <v>593</v>
      </c>
      <c r="R12" t="s">
        <v>594</v>
      </c>
      <c r="S12" t="s">
        <v>585</v>
      </c>
      <c r="T12" t="s">
        <v>585</v>
      </c>
      <c r="U12" t="s">
        <v>585</v>
      </c>
      <c r="V12" t="s">
        <v>585</v>
      </c>
      <c r="W12" t="s">
        <v>585</v>
      </c>
      <c r="X12" t="s">
        <v>585</v>
      </c>
      <c r="Y12" t="s">
        <v>585</v>
      </c>
      <c r="Z12" t="s">
        <v>585</v>
      </c>
    </row>
    <row r="13" spans="1:22" ht="12.75">
      <c r="A13" s="39"/>
      <c r="B13" s="39"/>
      <c r="C13" s="39"/>
      <c r="D13">
        <v>12</v>
      </c>
      <c r="E13" s="40" t="s">
        <v>483</v>
      </c>
      <c r="F13">
        <v>45</v>
      </c>
      <c r="G13" t="s">
        <v>87</v>
      </c>
      <c r="H13" t="s">
        <v>88</v>
      </c>
      <c r="I13" t="s">
        <v>89</v>
      </c>
      <c r="J13" t="s">
        <v>90</v>
      </c>
      <c r="K13" t="s">
        <v>596</v>
      </c>
      <c r="L13" t="s">
        <v>599</v>
      </c>
      <c r="M13" t="s">
        <v>602</v>
      </c>
      <c r="N13" t="s">
        <v>605</v>
      </c>
      <c r="O13" t="s">
        <v>585</v>
      </c>
      <c r="P13" t="s">
        <v>585</v>
      </c>
      <c r="Q13" t="s">
        <v>585</v>
      </c>
      <c r="R13" t="s">
        <v>585</v>
      </c>
      <c r="S13" t="s">
        <v>585</v>
      </c>
      <c r="T13" t="s">
        <v>585</v>
      </c>
      <c r="U13" t="s">
        <v>585</v>
      </c>
      <c r="V13" t="s">
        <v>585</v>
      </c>
    </row>
    <row r="14" spans="1:22" ht="12.75">
      <c r="A14" s="39"/>
      <c r="B14" s="39"/>
      <c r="C14" s="39" t="s">
        <v>43</v>
      </c>
      <c r="D14">
        <v>13</v>
      </c>
      <c r="E14" s="40" t="s">
        <v>486</v>
      </c>
      <c r="F14">
        <v>49</v>
      </c>
      <c r="G14" t="s">
        <v>319</v>
      </c>
      <c r="H14" t="s">
        <v>338</v>
      </c>
      <c r="I14" t="s">
        <v>318</v>
      </c>
      <c r="J14" t="s">
        <v>626</v>
      </c>
      <c r="K14" t="s">
        <v>597</v>
      </c>
      <c r="L14" t="s">
        <v>600</v>
      </c>
      <c r="M14" t="s">
        <v>603</v>
      </c>
      <c r="N14" t="s">
        <v>606</v>
      </c>
      <c r="O14" t="s">
        <v>585</v>
      </c>
      <c r="P14" t="s">
        <v>585</v>
      </c>
      <c r="Q14" t="s">
        <v>585</v>
      </c>
      <c r="R14" t="s">
        <v>585</v>
      </c>
      <c r="S14" t="s">
        <v>585</v>
      </c>
      <c r="T14" t="s">
        <v>585</v>
      </c>
      <c r="U14" t="s">
        <v>585</v>
      </c>
      <c r="V14" t="s">
        <v>585</v>
      </c>
    </row>
    <row r="15" spans="1:18" ht="12.75">
      <c r="A15" s="39"/>
      <c r="B15" s="39"/>
      <c r="C15" s="39" t="s">
        <v>539</v>
      </c>
      <c r="D15">
        <v>14</v>
      </c>
      <c r="E15" s="39" t="s">
        <v>67</v>
      </c>
      <c r="F15">
        <v>53</v>
      </c>
      <c r="G15" t="s">
        <v>83</v>
      </c>
      <c r="H15" t="s">
        <v>84</v>
      </c>
      <c r="I15" t="s">
        <v>85</v>
      </c>
      <c r="J15" t="s">
        <v>86</v>
      </c>
      <c r="K15" t="s">
        <v>585</v>
      </c>
      <c r="L15" t="s">
        <v>585</v>
      </c>
      <c r="M15" t="s">
        <v>585</v>
      </c>
      <c r="N15" t="s">
        <v>585</v>
      </c>
      <c r="O15" t="s">
        <v>585</v>
      </c>
      <c r="P15" t="s">
        <v>585</v>
      </c>
      <c r="Q15" t="s">
        <v>585</v>
      </c>
      <c r="R15" t="s">
        <v>585</v>
      </c>
    </row>
    <row r="16" spans="1:18" ht="12.75">
      <c r="A16" s="39"/>
      <c r="B16" s="39"/>
      <c r="C16" s="39" t="s">
        <v>540</v>
      </c>
      <c r="D16">
        <v>15</v>
      </c>
      <c r="E16" s="39" t="s">
        <v>71</v>
      </c>
      <c r="F16">
        <v>57</v>
      </c>
      <c r="G16" t="s">
        <v>556</v>
      </c>
      <c r="H16" t="s">
        <v>348</v>
      </c>
      <c r="I16" t="s">
        <v>346</v>
      </c>
      <c r="J16" t="s">
        <v>347</v>
      </c>
      <c r="K16" t="s">
        <v>585</v>
      </c>
      <c r="L16" t="s">
        <v>585</v>
      </c>
      <c r="M16" t="s">
        <v>585</v>
      </c>
      <c r="N16" t="s">
        <v>585</v>
      </c>
      <c r="O16" t="s">
        <v>585</v>
      </c>
      <c r="P16" t="s">
        <v>585</v>
      </c>
      <c r="Q16" t="s">
        <v>585</v>
      </c>
      <c r="R16" t="s">
        <v>585</v>
      </c>
    </row>
    <row r="17" spans="1:18" ht="12.75">
      <c r="A17" s="39"/>
      <c r="B17" s="39"/>
      <c r="C17" s="40" t="s">
        <v>541</v>
      </c>
      <c r="D17">
        <v>16</v>
      </c>
      <c r="E17" s="39" t="s">
        <v>691</v>
      </c>
      <c r="F17">
        <v>61</v>
      </c>
      <c r="G17" t="s">
        <v>86</v>
      </c>
      <c r="H17" t="s">
        <v>85</v>
      </c>
      <c r="I17" t="s">
        <v>84</v>
      </c>
      <c r="J17" t="s">
        <v>83</v>
      </c>
      <c r="K17" t="s">
        <v>585</v>
      </c>
      <c r="L17" t="s">
        <v>585</v>
      </c>
      <c r="M17" t="s">
        <v>585</v>
      </c>
      <c r="N17" t="s">
        <v>585</v>
      </c>
      <c r="O17" t="s">
        <v>585</v>
      </c>
      <c r="P17" t="s">
        <v>585</v>
      </c>
      <c r="Q17" t="s">
        <v>585</v>
      </c>
      <c r="R17" t="s">
        <v>585</v>
      </c>
    </row>
    <row r="18" spans="1:18" ht="12.75">
      <c r="A18" s="39"/>
      <c r="B18" s="39"/>
      <c r="C18" s="40" t="s">
        <v>542</v>
      </c>
      <c r="D18">
        <v>17</v>
      </c>
      <c r="E18" s="39" t="s">
        <v>692</v>
      </c>
      <c r="F18">
        <v>65</v>
      </c>
      <c r="G18" t="s">
        <v>76</v>
      </c>
      <c r="H18" t="s">
        <v>325</v>
      </c>
      <c r="I18" t="s">
        <v>324</v>
      </c>
      <c r="J18" t="s">
        <v>358</v>
      </c>
      <c r="K18" t="s">
        <v>585</v>
      </c>
      <c r="L18" t="s">
        <v>585</v>
      </c>
      <c r="M18" t="s">
        <v>585</v>
      </c>
      <c r="N18" t="s">
        <v>585</v>
      </c>
      <c r="O18" t="s">
        <v>585</v>
      </c>
      <c r="P18" t="s">
        <v>585</v>
      </c>
      <c r="Q18" t="s">
        <v>585</v>
      </c>
      <c r="R18" t="s">
        <v>585</v>
      </c>
    </row>
    <row r="19" spans="1:18" ht="12.75">
      <c r="A19" s="24"/>
      <c r="B19" s="24"/>
      <c r="C19" s="41" t="s">
        <v>44</v>
      </c>
      <c r="D19">
        <v>18</v>
      </c>
      <c r="E19" s="24" t="s">
        <v>194</v>
      </c>
      <c r="F19">
        <v>69</v>
      </c>
      <c r="G19" t="s">
        <v>77</v>
      </c>
      <c r="H19" t="s">
        <v>357</v>
      </c>
      <c r="I19" t="s">
        <v>360</v>
      </c>
      <c r="J19" t="s">
        <v>359</v>
      </c>
      <c r="K19" t="s">
        <v>585</v>
      </c>
      <c r="L19" t="s">
        <v>585</v>
      </c>
      <c r="M19" t="s">
        <v>585</v>
      </c>
      <c r="N19" t="s">
        <v>585</v>
      </c>
      <c r="O19" t="s">
        <v>585</v>
      </c>
      <c r="P19" t="s">
        <v>585</v>
      </c>
      <c r="Q19" t="s">
        <v>585</v>
      </c>
      <c r="R19" t="s">
        <v>585</v>
      </c>
    </row>
    <row r="20" spans="1:18" ht="12.75">
      <c r="A20" s="24"/>
      <c r="B20" s="24"/>
      <c r="C20" s="41" t="s">
        <v>189</v>
      </c>
      <c r="D20">
        <v>19</v>
      </c>
      <c r="E20" s="41" t="s">
        <v>191</v>
      </c>
      <c r="F20">
        <v>73</v>
      </c>
      <c r="G20" t="s">
        <v>79</v>
      </c>
      <c r="H20" t="s">
        <v>80</v>
      </c>
      <c r="I20" t="s">
        <v>81</v>
      </c>
      <c r="J20" t="s">
        <v>82</v>
      </c>
      <c r="K20" t="s">
        <v>585</v>
      </c>
      <c r="L20" t="s">
        <v>585</v>
      </c>
      <c r="M20" t="s">
        <v>585</v>
      </c>
      <c r="N20" t="s">
        <v>585</v>
      </c>
      <c r="O20" t="s">
        <v>585</v>
      </c>
      <c r="P20" t="s">
        <v>585</v>
      </c>
      <c r="Q20" t="s">
        <v>585</v>
      </c>
      <c r="R20" t="s">
        <v>585</v>
      </c>
    </row>
    <row r="21" spans="1:18" ht="12.75">
      <c r="A21" s="24"/>
      <c r="B21" s="24"/>
      <c r="C21" s="41" t="s">
        <v>190</v>
      </c>
      <c r="D21">
        <v>20</v>
      </c>
      <c r="E21" s="41" t="s">
        <v>192</v>
      </c>
      <c r="F21">
        <v>77</v>
      </c>
      <c r="G21" t="s">
        <v>78</v>
      </c>
      <c r="H21" t="s">
        <v>342</v>
      </c>
      <c r="I21" t="s">
        <v>343</v>
      </c>
      <c r="J21" t="s">
        <v>344</v>
      </c>
      <c r="K21" t="s">
        <v>585</v>
      </c>
      <c r="L21" t="s">
        <v>585</v>
      </c>
      <c r="M21" t="s">
        <v>585</v>
      </c>
      <c r="N21" t="s">
        <v>585</v>
      </c>
      <c r="O21" t="s">
        <v>585</v>
      </c>
      <c r="P21" t="s">
        <v>585</v>
      </c>
      <c r="Q21" t="s">
        <v>585</v>
      </c>
      <c r="R21" t="s">
        <v>585</v>
      </c>
    </row>
    <row r="22" spans="1:18" ht="12.75">
      <c r="A22" s="18">
        <v>5</v>
      </c>
      <c r="B22" s="18" t="s">
        <v>502</v>
      </c>
      <c r="C22" s="36" t="s">
        <v>501</v>
      </c>
      <c r="D22">
        <v>21</v>
      </c>
      <c r="E22" s="36" t="s">
        <v>491</v>
      </c>
      <c r="F22">
        <v>81</v>
      </c>
      <c r="G22" t="s">
        <v>628</v>
      </c>
      <c r="H22" t="s">
        <v>361</v>
      </c>
      <c r="I22" t="s">
        <v>627</v>
      </c>
      <c r="J22" t="s">
        <v>75</v>
      </c>
      <c r="K22" t="s">
        <v>595</v>
      </c>
      <c r="L22" t="s">
        <v>598</v>
      </c>
      <c r="M22" t="s">
        <v>601</v>
      </c>
      <c r="N22" t="s">
        <v>604</v>
      </c>
      <c r="O22" t="s">
        <v>591</v>
      </c>
      <c r="P22" t="s">
        <v>592</v>
      </c>
      <c r="Q22" t="s">
        <v>593</v>
      </c>
      <c r="R22" t="s">
        <v>594</v>
      </c>
    </row>
    <row r="23" spans="1:18" ht="12.75">
      <c r="A23" s="18"/>
      <c r="B23" s="18"/>
      <c r="C23" s="18"/>
      <c r="D23">
        <v>22</v>
      </c>
      <c r="E23" s="36" t="s">
        <v>492</v>
      </c>
      <c r="F23">
        <v>85</v>
      </c>
      <c r="G23" t="s">
        <v>629</v>
      </c>
      <c r="H23" t="s">
        <v>630</v>
      </c>
      <c r="I23" t="s">
        <v>631</v>
      </c>
      <c r="J23" t="s">
        <v>632</v>
      </c>
      <c r="K23" t="s">
        <v>596</v>
      </c>
      <c r="L23" t="s">
        <v>599</v>
      </c>
      <c r="M23" t="s">
        <v>602</v>
      </c>
      <c r="N23" t="s">
        <v>605</v>
      </c>
      <c r="O23" t="s">
        <v>585</v>
      </c>
      <c r="P23" t="s">
        <v>585</v>
      </c>
      <c r="Q23" t="s">
        <v>585</v>
      </c>
      <c r="R23" t="s">
        <v>585</v>
      </c>
    </row>
    <row r="24" spans="1:18" ht="12.75">
      <c r="A24" s="18"/>
      <c r="B24" s="18"/>
      <c r="C24" s="36" t="s">
        <v>59</v>
      </c>
      <c r="D24">
        <v>23</v>
      </c>
      <c r="E24" s="36" t="s">
        <v>719</v>
      </c>
      <c r="F24">
        <v>89</v>
      </c>
      <c r="G24" t="s">
        <v>91</v>
      </c>
      <c r="H24" t="s">
        <v>92</v>
      </c>
      <c r="I24" t="s">
        <v>93</v>
      </c>
      <c r="J24" t="s">
        <v>94</v>
      </c>
      <c r="K24" t="s">
        <v>597</v>
      </c>
      <c r="L24" t="s">
        <v>600</v>
      </c>
      <c r="M24" t="s">
        <v>603</v>
      </c>
      <c r="N24" t="s">
        <v>606</v>
      </c>
      <c r="O24" t="s">
        <v>585</v>
      </c>
      <c r="P24" t="s">
        <v>585</v>
      </c>
      <c r="Q24" t="s">
        <v>585</v>
      </c>
      <c r="R24" t="s">
        <v>585</v>
      </c>
    </row>
    <row r="25" spans="1:18" ht="12.75">
      <c r="A25" s="18"/>
      <c r="B25" s="18"/>
      <c r="C25" s="36" t="s">
        <v>693</v>
      </c>
      <c r="D25">
        <v>24</v>
      </c>
      <c r="E25" s="36" t="s">
        <v>697</v>
      </c>
      <c r="F25">
        <v>93</v>
      </c>
      <c r="G25" t="s">
        <v>95</v>
      </c>
      <c r="H25" t="s">
        <v>548</v>
      </c>
      <c r="I25" t="s">
        <v>550</v>
      </c>
      <c r="J25" t="s">
        <v>549</v>
      </c>
      <c r="K25" t="s">
        <v>585</v>
      </c>
      <c r="L25" t="s">
        <v>585</v>
      </c>
      <c r="M25" t="s">
        <v>585</v>
      </c>
      <c r="N25" t="s">
        <v>585</v>
      </c>
      <c r="O25" t="s">
        <v>585</v>
      </c>
      <c r="P25" t="s">
        <v>585</v>
      </c>
      <c r="Q25" t="s">
        <v>585</v>
      </c>
      <c r="R25" t="s">
        <v>585</v>
      </c>
    </row>
    <row r="26" spans="1:18" ht="12.75">
      <c r="A26" s="18"/>
      <c r="B26" s="18"/>
      <c r="C26" s="36" t="s">
        <v>46</v>
      </c>
      <c r="D26">
        <v>25</v>
      </c>
      <c r="E26" s="38" t="s">
        <v>240</v>
      </c>
      <c r="F26">
        <v>97</v>
      </c>
      <c r="G26" t="s">
        <v>148</v>
      </c>
      <c r="H26" t="s">
        <v>621</v>
      </c>
      <c r="I26" t="s">
        <v>622</v>
      </c>
      <c r="J26" t="s">
        <v>624</v>
      </c>
      <c r="K26" t="s">
        <v>585</v>
      </c>
      <c r="L26" t="s">
        <v>585</v>
      </c>
      <c r="M26" t="s">
        <v>585</v>
      </c>
      <c r="N26" t="s">
        <v>585</v>
      </c>
      <c r="O26" t="s">
        <v>585</v>
      </c>
      <c r="P26" t="s">
        <v>585</v>
      </c>
      <c r="Q26" t="s">
        <v>585</v>
      </c>
      <c r="R26" t="s">
        <v>585</v>
      </c>
    </row>
    <row r="27" spans="1:18" ht="12.75">
      <c r="A27" s="18"/>
      <c r="B27" s="18"/>
      <c r="C27" s="18"/>
      <c r="D27">
        <v>26</v>
      </c>
      <c r="E27" s="36" t="s">
        <v>696</v>
      </c>
      <c r="F27">
        <v>101</v>
      </c>
      <c r="G27" t="s">
        <v>265</v>
      </c>
      <c r="H27" t="s">
        <v>266</v>
      </c>
      <c r="I27" t="s">
        <v>267</v>
      </c>
      <c r="J27" t="s">
        <v>268</v>
      </c>
      <c r="K27" t="s">
        <v>585</v>
      </c>
      <c r="L27" t="s">
        <v>585</v>
      </c>
      <c r="M27" t="s">
        <v>585</v>
      </c>
      <c r="N27" t="s">
        <v>585</v>
      </c>
      <c r="O27" t="s">
        <v>585</v>
      </c>
      <c r="P27" t="s">
        <v>585</v>
      </c>
      <c r="Q27" t="s">
        <v>585</v>
      </c>
      <c r="R27" t="s">
        <v>585</v>
      </c>
    </row>
    <row r="28" spans="1:18" ht="12.75">
      <c r="A28" s="18"/>
      <c r="B28" s="18"/>
      <c r="C28" s="18"/>
      <c r="D28">
        <v>27</v>
      </c>
      <c r="E28" s="36" t="s">
        <v>695</v>
      </c>
      <c r="F28">
        <v>105</v>
      </c>
      <c r="G28" t="s">
        <v>754</v>
      </c>
      <c r="H28" t="s">
        <v>755</v>
      </c>
      <c r="I28" t="s">
        <v>756</v>
      </c>
      <c r="J28" t="s">
        <v>14</v>
      </c>
      <c r="K28" t="s">
        <v>585</v>
      </c>
      <c r="L28" t="s">
        <v>585</v>
      </c>
      <c r="M28" t="s">
        <v>585</v>
      </c>
      <c r="N28" t="s">
        <v>585</v>
      </c>
      <c r="O28" t="s">
        <v>585</v>
      </c>
      <c r="P28" t="s">
        <v>585</v>
      </c>
      <c r="Q28" t="s">
        <v>585</v>
      </c>
      <c r="R28" t="s">
        <v>585</v>
      </c>
    </row>
    <row r="29" spans="1:18" ht="12.75">
      <c r="A29" s="18"/>
      <c r="B29" s="18"/>
      <c r="C29" s="18"/>
      <c r="D29">
        <v>28</v>
      </c>
      <c r="E29" s="36" t="s">
        <v>694</v>
      </c>
      <c r="F29">
        <v>109</v>
      </c>
      <c r="G29" t="s">
        <v>261</v>
      </c>
      <c r="H29" t="s">
        <v>262</v>
      </c>
      <c r="I29" t="s">
        <v>263</v>
      </c>
      <c r="J29" t="s">
        <v>264</v>
      </c>
      <c r="K29" t="s">
        <v>585</v>
      </c>
      <c r="L29" t="s">
        <v>585</v>
      </c>
      <c r="M29" t="s">
        <v>585</v>
      </c>
      <c r="N29" t="s">
        <v>585</v>
      </c>
      <c r="O29" t="s">
        <v>585</v>
      </c>
      <c r="P29" t="s">
        <v>585</v>
      </c>
      <c r="Q29" t="s">
        <v>585</v>
      </c>
      <c r="R29" t="s">
        <v>585</v>
      </c>
    </row>
    <row r="30" spans="1:18" ht="12.75">
      <c r="A30" s="18"/>
      <c r="B30" s="18"/>
      <c r="C30" s="36" t="s">
        <v>58</v>
      </c>
      <c r="D30">
        <v>29</v>
      </c>
      <c r="E30" s="36" t="s">
        <v>718</v>
      </c>
      <c r="F30">
        <v>113</v>
      </c>
      <c r="G30" t="s">
        <v>554</v>
      </c>
      <c r="H30" t="s">
        <v>551</v>
      </c>
      <c r="I30" t="s">
        <v>552</v>
      </c>
      <c r="J30" t="s">
        <v>553</v>
      </c>
      <c r="K30" t="s">
        <v>585</v>
      </c>
      <c r="L30" t="s">
        <v>585</v>
      </c>
      <c r="M30" t="s">
        <v>585</v>
      </c>
      <c r="N30" t="s">
        <v>585</v>
      </c>
      <c r="O30" t="s">
        <v>585</v>
      </c>
      <c r="P30" t="s">
        <v>585</v>
      </c>
      <c r="Q30" t="s">
        <v>585</v>
      </c>
      <c r="R30" t="s">
        <v>585</v>
      </c>
    </row>
    <row r="31" spans="1:18" ht="12.75">
      <c r="A31" s="18"/>
      <c r="B31" s="18"/>
      <c r="C31" s="18" t="s">
        <v>542</v>
      </c>
      <c r="D31">
        <v>30</v>
      </c>
      <c r="E31" s="18" t="s">
        <v>246</v>
      </c>
      <c r="F31">
        <v>117</v>
      </c>
      <c r="G31" t="s">
        <v>555</v>
      </c>
      <c r="H31" t="s">
        <v>557</v>
      </c>
      <c r="I31" t="s">
        <v>558</v>
      </c>
      <c r="J31" t="s">
        <v>559</v>
      </c>
      <c r="K31" t="s">
        <v>585</v>
      </c>
      <c r="L31" t="s">
        <v>585</v>
      </c>
      <c r="M31" t="s">
        <v>585</v>
      </c>
      <c r="N31" t="s">
        <v>585</v>
      </c>
      <c r="O31" t="s">
        <v>585</v>
      </c>
      <c r="P31" t="s">
        <v>585</v>
      </c>
      <c r="Q31" t="s">
        <v>585</v>
      </c>
      <c r="R31" t="s">
        <v>585</v>
      </c>
    </row>
    <row r="32" spans="1:18" ht="12.75">
      <c r="A32" s="39">
        <v>6</v>
      </c>
      <c r="B32" s="39" t="s">
        <v>477</v>
      </c>
      <c r="C32" s="40" t="s">
        <v>500</v>
      </c>
      <c r="D32">
        <v>31</v>
      </c>
      <c r="E32" s="40" t="s">
        <v>697</v>
      </c>
      <c r="F32">
        <v>121</v>
      </c>
      <c r="G32" t="s">
        <v>95</v>
      </c>
      <c r="H32" t="s">
        <v>548</v>
      </c>
      <c r="I32" t="s">
        <v>723</v>
      </c>
      <c r="J32" t="s">
        <v>549</v>
      </c>
      <c r="K32" t="s">
        <v>595</v>
      </c>
      <c r="L32" t="s">
        <v>598</v>
      </c>
      <c r="M32" t="s">
        <v>601</v>
      </c>
      <c r="N32" t="s">
        <v>604</v>
      </c>
      <c r="O32" t="s">
        <v>591</v>
      </c>
      <c r="P32" t="s">
        <v>592</v>
      </c>
      <c r="Q32" t="s">
        <v>593</v>
      </c>
      <c r="R32" t="s">
        <v>594</v>
      </c>
    </row>
    <row r="33" spans="1:18" ht="12.75">
      <c r="A33" s="39"/>
      <c r="B33" s="39"/>
      <c r="C33" s="40" t="s">
        <v>523</v>
      </c>
      <c r="D33">
        <v>32</v>
      </c>
      <c r="E33" s="39" t="s">
        <v>245</v>
      </c>
      <c r="F33">
        <v>125</v>
      </c>
      <c r="G33" t="s">
        <v>724</v>
      </c>
      <c r="H33" t="s">
        <v>725</v>
      </c>
      <c r="I33" t="s">
        <v>726</v>
      </c>
      <c r="J33" t="s">
        <v>727</v>
      </c>
      <c r="K33" t="s">
        <v>596</v>
      </c>
      <c r="L33" t="s">
        <v>599</v>
      </c>
      <c r="M33" t="s">
        <v>602</v>
      </c>
      <c r="N33" t="s">
        <v>605</v>
      </c>
      <c r="O33" t="s">
        <v>585</v>
      </c>
      <c r="P33" t="s">
        <v>585</v>
      </c>
      <c r="Q33" t="s">
        <v>585</v>
      </c>
      <c r="R33" t="s">
        <v>585</v>
      </c>
    </row>
    <row r="34" spans="1:18" ht="12.75">
      <c r="A34" s="39"/>
      <c r="B34" s="39"/>
      <c r="C34" s="40" t="s">
        <v>47</v>
      </c>
      <c r="D34">
        <v>33</v>
      </c>
      <c r="E34" s="39" t="s">
        <v>244</v>
      </c>
      <c r="F34">
        <v>129</v>
      </c>
      <c r="G34" t="s">
        <v>455</v>
      </c>
      <c r="H34" t="s">
        <v>456</v>
      </c>
      <c r="I34" t="s">
        <v>457</v>
      </c>
      <c r="J34" t="s">
        <v>458</v>
      </c>
      <c r="K34" t="s">
        <v>597</v>
      </c>
      <c r="L34" t="s">
        <v>600</v>
      </c>
      <c r="M34" t="s">
        <v>603</v>
      </c>
      <c r="N34" t="s">
        <v>606</v>
      </c>
      <c r="O34" t="s">
        <v>585</v>
      </c>
      <c r="P34" t="s">
        <v>585</v>
      </c>
      <c r="Q34" t="s">
        <v>585</v>
      </c>
      <c r="R34" t="s">
        <v>585</v>
      </c>
    </row>
    <row r="35" spans="1:18" ht="12.75">
      <c r="A35" s="39"/>
      <c r="B35" s="39"/>
      <c r="C35" s="40" t="s">
        <v>508</v>
      </c>
      <c r="D35">
        <v>34</v>
      </c>
      <c r="E35" s="40" t="s">
        <v>243</v>
      </c>
      <c r="F35">
        <v>133</v>
      </c>
      <c r="G35" t="s">
        <v>576</v>
      </c>
      <c r="H35" t="s">
        <v>577</v>
      </c>
      <c r="I35" t="s">
        <v>453</v>
      </c>
      <c r="J35" t="s">
        <v>454</v>
      </c>
      <c r="K35" t="s">
        <v>585</v>
      </c>
      <c r="L35" t="s">
        <v>585</v>
      </c>
      <c r="M35" t="s">
        <v>585</v>
      </c>
      <c r="N35" t="s">
        <v>585</v>
      </c>
      <c r="O35" t="s">
        <v>585</v>
      </c>
      <c r="P35" t="s">
        <v>585</v>
      </c>
      <c r="Q35" t="s">
        <v>585</v>
      </c>
      <c r="R35" t="s">
        <v>585</v>
      </c>
    </row>
    <row r="36" spans="1:18" ht="12.75">
      <c r="A36" s="39"/>
      <c r="B36" s="39"/>
      <c r="C36" s="42" t="s">
        <v>48</v>
      </c>
      <c r="D36">
        <v>35</v>
      </c>
      <c r="E36" s="24" t="s">
        <v>743</v>
      </c>
      <c r="F36">
        <v>137</v>
      </c>
      <c r="G36" t="s">
        <v>572</v>
      </c>
      <c r="H36" t="s">
        <v>573</v>
      </c>
      <c r="I36" t="s">
        <v>574</v>
      </c>
      <c r="J36" t="s">
        <v>575</v>
      </c>
      <c r="K36" t="s">
        <v>585</v>
      </c>
      <c r="L36" t="s">
        <v>585</v>
      </c>
      <c r="M36" t="s">
        <v>585</v>
      </c>
      <c r="N36" t="s">
        <v>585</v>
      </c>
      <c r="O36" t="s">
        <v>585</v>
      </c>
      <c r="P36" t="s">
        <v>585</v>
      </c>
      <c r="Q36" t="s">
        <v>585</v>
      </c>
      <c r="R36" t="s">
        <v>585</v>
      </c>
    </row>
    <row r="37" spans="1:18" ht="12.75">
      <c r="A37" s="39"/>
      <c r="B37" s="39"/>
      <c r="C37" s="42" t="s">
        <v>527</v>
      </c>
      <c r="D37">
        <v>36</v>
      </c>
      <c r="E37" s="40" t="s">
        <v>242</v>
      </c>
      <c r="F37">
        <v>141</v>
      </c>
      <c r="G37" t="s">
        <v>568</v>
      </c>
      <c r="H37" t="s">
        <v>569</v>
      </c>
      <c r="I37" t="s">
        <v>570</v>
      </c>
      <c r="J37" t="s">
        <v>571</v>
      </c>
      <c r="K37" t="s">
        <v>585</v>
      </c>
      <c r="L37" t="s">
        <v>585</v>
      </c>
      <c r="M37" t="s">
        <v>585</v>
      </c>
      <c r="N37" t="s">
        <v>585</v>
      </c>
      <c r="O37" t="s">
        <v>585</v>
      </c>
      <c r="P37" t="s">
        <v>585</v>
      </c>
      <c r="Q37" t="s">
        <v>585</v>
      </c>
      <c r="R37" t="s">
        <v>585</v>
      </c>
    </row>
    <row r="38" spans="1:17" ht="12.75">
      <c r="A38" s="39"/>
      <c r="B38" s="39"/>
      <c r="C38" s="40" t="s">
        <v>505</v>
      </c>
      <c r="D38">
        <v>37</v>
      </c>
      <c r="E38" s="40" t="s">
        <v>241</v>
      </c>
      <c r="F38">
        <v>145</v>
      </c>
      <c r="G38" t="s">
        <v>560</v>
      </c>
      <c r="H38" t="s">
        <v>561</v>
      </c>
      <c r="I38" t="s">
        <v>562</v>
      </c>
      <c r="J38" t="s">
        <v>563</v>
      </c>
      <c r="K38" t="s">
        <v>585</v>
      </c>
      <c r="L38" t="s">
        <v>585</v>
      </c>
      <c r="M38" t="s">
        <v>585</v>
      </c>
      <c r="N38" t="s">
        <v>585</v>
      </c>
      <c r="O38" t="s">
        <v>585</v>
      </c>
      <c r="P38" t="s">
        <v>585</v>
      </c>
      <c r="Q38" t="s">
        <v>585</v>
      </c>
    </row>
    <row r="39" spans="1:18" ht="12.75">
      <c r="A39" s="39"/>
      <c r="B39" s="39"/>
      <c r="C39" s="39" t="s">
        <v>69</v>
      </c>
      <c r="D39">
        <v>38</v>
      </c>
      <c r="E39" s="41" t="s">
        <v>709</v>
      </c>
      <c r="F39">
        <v>149</v>
      </c>
      <c r="G39" t="s">
        <v>467</v>
      </c>
      <c r="H39" t="s">
        <v>468</v>
      </c>
      <c r="I39" t="s">
        <v>469</v>
      </c>
      <c r="J39" t="s">
        <v>15</v>
      </c>
      <c r="K39" t="s">
        <v>585</v>
      </c>
      <c r="L39" t="s">
        <v>585</v>
      </c>
      <c r="M39" t="s">
        <v>585</v>
      </c>
      <c r="N39" t="s">
        <v>585</v>
      </c>
      <c r="O39" t="s">
        <v>585</v>
      </c>
      <c r="P39" t="s">
        <v>585</v>
      </c>
      <c r="Q39" t="s">
        <v>585</v>
      </c>
      <c r="R39" t="s">
        <v>585</v>
      </c>
    </row>
    <row r="40" spans="1:18" ht="12.75">
      <c r="A40" s="39"/>
      <c r="B40" s="39"/>
      <c r="C40" s="39" t="s">
        <v>187</v>
      </c>
      <c r="D40">
        <v>39</v>
      </c>
      <c r="E40" s="39" t="s">
        <v>708</v>
      </c>
      <c r="F40">
        <v>153</v>
      </c>
      <c r="G40" t="s">
        <v>463</v>
      </c>
      <c r="H40" t="s">
        <v>464</v>
      </c>
      <c r="I40" t="s">
        <v>465</v>
      </c>
      <c r="J40" t="s">
        <v>466</v>
      </c>
      <c r="K40" t="s">
        <v>585</v>
      </c>
      <c r="L40" t="s">
        <v>585</v>
      </c>
      <c r="M40" t="s">
        <v>585</v>
      </c>
      <c r="N40" t="s">
        <v>585</v>
      </c>
      <c r="O40" t="s">
        <v>585</v>
      </c>
      <c r="P40" t="s">
        <v>585</v>
      </c>
      <c r="Q40" t="s">
        <v>585</v>
      </c>
      <c r="R40" t="s">
        <v>585</v>
      </c>
    </row>
    <row r="41" spans="1:18" ht="12.75">
      <c r="A41" s="39"/>
      <c r="B41" s="39"/>
      <c r="C41" s="39" t="s">
        <v>744</v>
      </c>
      <c r="D41">
        <v>40</v>
      </c>
      <c r="E41" s="39" t="s">
        <v>745</v>
      </c>
      <c r="F41">
        <v>157</v>
      </c>
      <c r="G41" t="s">
        <v>459</v>
      </c>
      <c r="H41" t="s">
        <v>460</v>
      </c>
      <c r="I41" t="s">
        <v>461</v>
      </c>
      <c r="J41" t="s">
        <v>462</v>
      </c>
      <c r="K41" t="s">
        <v>585</v>
      </c>
      <c r="L41" t="s">
        <v>585</v>
      </c>
      <c r="M41" t="s">
        <v>585</v>
      </c>
      <c r="N41" t="s">
        <v>585</v>
      </c>
      <c r="O41" t="s">
        <v>585</v>
      </c>
      <c r="P41" t="s">
        <v>585</v>
      </c>
      <c r="Q41" t="s">
        <v>585</v>
      </c>
      <c r="R41" t="s">
        <v>585</v>
      </c>
    </row>
    <row r="42" spans="1:18" ht="12.75">
      <c r="A42" s="18">
        <v>7</v>
      </c>
      <c r="B42" s="18" t="s">
        <v>478</v>
      </c>
      <c r="C42" s="36" t="s">
        <v>55</v>
      </c>
      <c r="D42">
        <v>41</v>
      </c>
      <c r="E42" s="18" t="s">
        <v>698</v>
      </c>
      <c r="F42">
        <v>161</v>
      </c>
      <c r="G42" t="s">
        <v>16</v>
      </c>
      <c r="H42" t="s">
        <v>17</v>
      </c>
      <c r="I42" t="s">
        <v>18</v>
      </c>
      <c r="J42" t="s">
        <v>19</v>
      </c>
      <c r="K42" t="s">
        <v>595</v>
      </c>
      <c r="L42" t="s">
        <v>598</v>
      </c>
      <c r="M42" t="s">
        <v>601</v>
      </c>
      <c r="N42" t="s">
        <v>604</v>
      </c>
      <c r="O42" t="s">
        <v>591</v>
      </c>
      <c r="P42" t="s">
        <v>592</v>
      </c>
      <c r="Q42" t="s">
        <v>593</v>
      </c>
      <c r="R42" t="s">
        <v>594</v>
      </c>
    </row>
    <row r="43" spans="1:18" ht="12.75">
      <c r="A43" s="18"/>
      <c r="B43" s="18"/>
      <c r="C43" s="36" t="s">
        <v>56</v>
      </c>
      <c r="D43">
        <v>42</v>
      </c>
      <c r="E43" s="18" t="s">
        <v>699</v>
      </c>
      <c r="F43">
        <v>165</v>
      </c>
      <c r="G43" t="s">
        <v>20</v>
      </c>
      <c r="H43" t="s">
        <v>21</v>
      </c>
      <c r="I43" t="s">
        <v>22</v>
      </c>
      <c r="J43" t="s">
        <v>23</v>
      </c>
      <c r="K43" t="s">
        <v>596</v>
      </c>
      <c r="L43" t="s">
        <v>599</v>
      </c>
      <c r="M43" t="s">
        <v>602</v>
      </c>
      <c r="N43" t="s">
        <v>605</v>
      </c>
      <c r="O43" t="s">
        <v>585</v>
      </c>
      <c r="P43" t="s">
        <v>585</v>
      </c>
      <c r="Q43" t="s">
        <v>585</v>
      </c>
      <c r="R43" t="s">
        <v>585</v>
      </c>
    </row>
    <row r="44" spans="1:18" ht="12.75">
      <c r="A44" s="18"/>
      <c r="B44" s="18"/>
      <c r="C44" s="36" t="s">
        <v>49</v>
      </c>
      <c r="D44">
        <v>43</v>
      </c>
      <c r="E44" s="18" t="s">
        <v>700</v>
      </c>
      <c r="F44">
        <v>169</v>
      </c>
      <c r="G44" t="s">
        <v>24</v>
      </c>
      <c r="H44" t="s">
        <v>25</v>
      </c>
      <c r="I44" t="s">
        <v>26</v>
      </c>
      <c r="J44" t="s">
        <v>27</v>
      </c>
      <c r="K44" t="s">
        <v>597</v>
      </c>
      <c r="L44" t="s">
        <v>600</v>
      </c>
      <c r="M44" t="s">
        <v>603</v>
      </c>
      <c r="N44" t="s">
        <v>606</v>
      </c>
      <c r="O44" t="s">
        <v>585</v>
      </c>
      <c r="P44" t="s">
        <v>585</v>
      </c>
      <c r="Q44" t="s">
        <v>585</v>
      </c>
      <c r="R44" t="s">
        <v>585</v>
      </c>
    </row>
    <row r="45" spans="1:18" ht="12.75">
      <c r="A45" s="18"/>
      <c r="B45" s="18"/>
      <c r="C45" s="36" t="s">
        <v>50</v>
      </c>
      <c r="D45">
        <v>44</v>
      </c>
      <c r="E45" s="18" t="s">
        <v>701</v>
      </c>
      <c r="F45">
        <v>173</v>
      </c>
      <c r="G45" t="s">
        <v>28</v>
      </c>
      <c r="H45" t="s">
        <v>29</v>
      </c>
      <c r="I45" t="s">
        <v>30</v>
      </c>
      <c r="J45" t="s">
        <v>31</v>
      </c>
      <c r="K45" t="s">
        <v>585</v>
      </c>
      <c r="L45" t="s">
        <v>585</v>
      </c>
      <c r="M45" t="s">
        <v>585</v>
      </c>
      <c r="N45" t="s">
        <v>585</v>
      </c>
      <c r="O45" t="s">
        <v>585</v>
      </c>
      <c r="P45" t="s">
        <v>585</v>
      </c>
      <c r="Q45" t="s">
        <v>585</v>
      </c>
      <c r="R45" t="s">
        <v>585</v>
      </c>
    </row>
    <row r="46" spans="1:18" ht="12.75">
      <c r="A46" s="18"/>
      <c r="B46" s="18"/>
      <c r="C46" s="36" t="s">
        <v>514</v>
      </c>
      <c r="D46">
        <v>45</v>
      </c>
      <c r="E46" s="18" t="s">
        <v>238</v>
      </c>
      <c r="F46">
        <v>177</v>
      </c>
      <c r="G46" t="s">
        <v>249</v>
      </c>
      <c r="H46" t="s">
        <v>250</v>
      </c>
      <c r="I46" t="s">
        <v>251</v>
      </c>
      <c r="J46" t="s">
        <v>252</v>
      </c>
      <c r="K46" t="s">
        <v>585</v>
      </c>
      <c r="L46" t="s">
        <v>585</v>
      </c>
      <c r="M46" t="s">
        <v>585</v>
      </c>
      <c r="N46" t="s">
        <v>585</v>
      </c>
      <c r="O46" t="s">
        <v>585</v>
      </c>
      <c r="P46" t="s">
        <v>585</v>
      </c>
      <c r="Q46" t="s">
        <v>585</v>
      </c>
      <c r="R46" t="s">
        <v>585</v>
      </c>
    </row>
    <row r="47" spans="1:18" ht="12.75">
      <c r="A47" s="18"/>
      <c r="B47" s="18"/>
      <c r="C47" s="36" t="s">
        <v>522</v>
      </c>
      <c r="D47">
        <v>46</v>
      </c>
      <c r="E47" s="36" t="s">
        <v>702</v>
      </c>
      <c r="F47">
        <v>181</v>
      </c>
      <c r="G47" t="s">
        <v>736</v>
      </c>
      <c r="H47" t="s">
        <v>269</v>
      </c>
      <c r="I47" t="s">
        <v>270</v>
      </c>
      <c r="J47" t="s">
        <v>271</v>
      </c>
      <c r="K47" t="s">
        <v>585</v>
      </c>
      <c r="L47" t="s">
        <v>585</v>
      </c>
      <c r="M47" t="s">
        <v>585</v>
      </c>
      <c r="N47" t="s">
        <v>585</v>
      </c>
      <c r="O47" t="s">
        <v>585</v>
      </c>
      <c r="P47" t="s">
        <v>585</v>
      </c>
      <c r="Q47" t="s">
        <v>585</v>
      </c>
      <c r="R47" t="s">
        <v>585</v>
      </c>
    </row>
    <row r="48" spans="1:18" ht="12.75">
      <c r="A48" s="18"/>
      <c r="B48" s="18"/>
      <c r="C48" s="36" t="s">
        <v>51</v>
      </c>
      <c r="D48">
        <v>47</v>
      </c>
      <c r="E48" s="18" t="s">
        <v>703</v>
      </c>
      <c r="F48">
        <v>185</v>
      </c>
      <c r="G48" t="s">
        <v>257</v>
      </c>
      <c r="H48" t="s">
        <v>732</v>
      </c>
      <c r="I48" t="s">
        <v>733</v>
      </c>
      <c r="J48" t="s">
        <v>731</v>
      </c>
      <c r="K48" t="s">
        <v>585</v>
      </c>
      <c r="L48" t="s">
        <v>585</v>
      </c>
      <c r="M48" t="s">
        <v>585</v>
      </c>
      <c r="N48" t="s">
        <v>585</v>
      </c>
      <c r="O48" t="s">
        <v>585</v>
      </c>
      <c r="P48" t="s">
        <v>585</v>
      </c>
      <c r="Q48" t="s">
        <v>585</v>
      </c>
      <c r="R48" t="s">
        <v>585</v>
      </c>
    </row>
    <row r="49" spans="1:18" ht="12.75">
      <c r="A49" s="18"/>
      <c r="B49" s="18"/>
      <c r="C49" s="18" t="s">
        <v>528</v>
      </c>
      <c r="D49">
        <v>48</v>
      </c>
      <c r="E49" s="18" t="s">
        <v>704</v>
      </c>
      <c r="F49">
        <v>189</v>
      </c>
      <c r="G49" t="s">
        <v>272</v>
      </c>
      <c r="H49" t="s">
        <v>273</v>
      </c>
      <c r="I49" t="s">
        <v>274</v>
      </c>
      <c r="J49" t="s">
        <v>275</v>
      </c>
      <c r="K49" t="s">
        <v>585</v>
      </c>
      <c r="L49" t="s">
        <v>585</v>
      </c>
      <c r="M49" t="s">
        <v>585</v>
      </c>
      <c r="N49" t="s">
        <v>585</v>
      </c>
      <c r="O49" t="s">
        <v>585</v>
      </c>
      <c r="P49" t="s">
        <v>585</v>
      </c>
      <c r="Q49" t="s">
        <v>585</v>
      </c>
      <c r="R49" t="s">
        <v>585</v>
      </c>
    </row>
    <row r="50" spans="1:18" ht="12.75">
      <c r="A50" s="18"/>
      <c r="B50" s="18"/>
      <c r="C50" s="36" t="s">
        <v>518</v>
      </c>
      <c r="D50">
        <v>49</v>
      </c>
      <c r="E50" s="18" t="s">
        <v>72</v>
      </c>
      <c r="F50">
        <v>193</v>
      </c>
      <c r="G50" t="s">
        <v>253</v>
      </c>
      <c r="H50" t="s">
        <v>254</v>
      </c>
      <c r="I50" t="s">
        <v>256</v>
      </c>
      <c r="J50" t="s">
        <v>255</v>
      </c>
      <c r="K50" t="s">
        <v>585</v>
      </c>
      <c r="L50" t="s">
        <v>585</v>
      </c>
      <c r="M50" t="s">
        <v>585</v>
      </c>
      <c r="N50" t="s">
        <v>585</v>
      </c>
      <c r="O50" t="s">
        <v>585</v>
      </c>
      <c r="P50" t="s">
        <v>585</v>
      </c>
      <c r="Q50" t="s">
        <v>585</v>
      </c>
      <c r="R50" t="s">
        <v>585</v>
      </c>
    </row>
    <row r="51" spans="1:18" ht="12.75">
      <c r="A51" s="18"/>
      <c r="B51" s="18"/>
      <c r="C51" s="36" t="s">
        <v>530</v>
      </c>
      <c r="D51">
        <v>50</v>
      </c>
      <c r="E51" s="18" t="s">
        <v>705</v>
      </c>
      <c r="F51">
        <v>197</v>
      </c>
      <c r="G51" t="s">
        <v>276</v>
      </c>
      <c r="H51" t="s">
        <v>277</v>
      </c>
      <c r="I51" t="s">
        <v>764</v>
      </c>
      <c r="J51" t="s">
        <v>765</v>
      </c>
      <c r="K51" t="s">
        <v>585</v>
      </c>
      <c r="L51" t="s">
        <v>585</v>
      </c>
      <c r="M51" t="s">
        <v>585</v>
      </c>
      <c r="N51" t="s">
        <v>585</v>
      </c>
      <c r="O51" t="s">
        <v>585</v>
      </c>
      <c r="P51" t="s">
        <v>585</v>
      </c>
      <c r="Q51" t="s">
        <v>585</v>
      </c>
      <c r="R51" t="s">
        <v>585</v>
      </c>
    </row>
    <row r="52" spans="1:18" ht="12.75">
      <c r="A52" s="18"/>
      <c r="B52" s="18"/>
      <c r="C52" s="36" t="s">
        <v>179</v>
      </c>
      <c r="D52">
        <v>51</v>
      </c>
      <c r="E52" s="36" t="s">
        <v>706</v>
      </c>
      <c r="F52">
        <v>201</v>
      </c>
      <c r="G52" t="s">
        <v>770</v>
      </c>
      <c r="H52" t="s">
        <v>771</v>
      </c>
      <c r="I52" t="s">
        <v>734</v>
      </c>
      <c r="J52" t="s">
        <v>735</v>
      </c>
      <c r="K52" t="s">
        <v>585</v>
      </c>
      <c r="L52" t="s">
        <v>585</v>
      </c>
      <c r="M52" t="s">
        <v>585</v>
      </c>
      <c r="N52" t="s">
        <v>585</v>
      </c>
      <c r="O52" t="s">
        <v>585</v>
      </c>
      <c r="P52" t="s">
        <v>585</v>
      </c>
      <c r="Q52" t="s">
        <v>585</v>
      </c>
      <c r="R52" t="s">
        <v>585</v>
      </c>
    </row>
    <row r="53" spans="1:18" ht="12.75">
      <c r="A53" s="18"/>
      <c r="B53" s="18"/>
      <c r="C53" s="36" t="s">
        <v>180</v>
      </c>
      <c r="D53">
        <v>52</v>
      </c>
      <c r="E53" s="36" t="s">
        <v>707</v>
      </c>
      <c r="F53">
        <v>205</v>
      </c>
      <c r="G53" t="s">
        <v>757</v>
      </c>
      <c r="H53" t="s">
        <v>758</v>
      </c>
      <c r="I53" t="s">
        <v>759</v>
      </c>
      <c r="J53" t="s">
        <v>760</v>
      </c>
      <c r="K53" t="s">
        <v>585</v>
      </c>
      <c r="L53" t="s">
        <v>585</v>
      </c>
      <c r="M53" t="s">
        <v>585</v>
      </c>
      <c r="N53" t="s">
        <v>585</v>
      </c>
      <c r="O53" t="s">
        <v>585</v>
      </c>
      <c r="P53" t="s">
        <v>585</v>
      </c>
      <c r="Q53" t="s">
        <v>585</v>
      </c>
      <c r="R53" t="s">
        <v>585</v>
      </c>
    </row>
    <row r="54" spans="1:18" ht="12.75">
      <c r="A54" s="19"/>
      <c r="B54" s="19"/>
      <c r="C54" s="36" t="s">
        <v>42</v>
      </c>
      <c r="D54">
        <v>53</v>
      </c>
      <c r="E54" s="36" t="s">
        <v>239</v>
      </c>
      <c r="F54">
        <v>209</v>
      </c>
      <c r="G54" t="s">
        <v>564</v>
      </c>
      <c r="H54" t="s">
        <v>565</v>
      </c>
      <c r="I54" t="s">
        <v>248</v>
      </c>
      <c r="J54" t="s">
        <v>567</v>
      </c>
      <c r="K54" t="s">
        <v>585</v>
      </c>
      <c r="L54" t="s">
        <v>585</v>
      </c>
      <c r="M54" t="s">
        <v>585</v>
      </c>
      <c r="N54" t="s">
        <v>585</v>
      </c>
      <c r="O54" t="s">
        <v>585</v>
      </c>
      <c r="P54" t="s">
        <v>585</v>
      </c>
      <c r="Q54" t="s">
        <v>585</v>
      </c>
      <c r="R54" t="s">
        <v>585</v>
      </c>
    </row>
    <row r="55" spans="1:18" ht="12.75">
      <c r="A55" s="39">
        <v>8</v>
      </c>
      <c r="B55" s="39" t="s">
        <v>479</v>
      </c>
      <c r="C55" s="40" t="s">
        <v>57</v>
      </c>
      <c r="D55">
        <v>54</v>
      </c>
      <c r="E55" s="39" t="s">
        <v>712</v>
      </c>
      <c r="F55">
        <v>213</v>
      </c>
      <c r="G55" t="s">
        <v>766</v>
      </c>
      <c r="H55" t="s">
        <v>767</v>
      </c>
      <c r="I55" t="s">
        <v>768</v>
      </c>
      <c r="J55" t="s">
        <v>769</v>
      </c>
      <c r="K55" t="s">
        <v>595</v>
      </c>
      <c r="L55" t="s">
        <v>598</v>
      </c>
      <c r="M55" t="s">
        <v>601</v>
      </c>
      <c r="N55" t="s">
        <v>604</v>
      </c>
      <c r="O55" t="s">
        <v>591</v>
      </c>
      <c r="P55" t="s">
        <v>592</v>
      </c>
      <c r="Q55" t="s">
        <v>593</v>
      </c>
      <c r="R55" t="s">
        <v>594</v>
      </c>
    </row>
    <row r="56" spans="1:18" ht="12.75">
      <c r="A56" s="39"/>
      <c r="B56" s="39"/>
      <c r="C56" s="40" t="s">
        <v>713</v>
      </c>
      <c r="D56">
        <v>55</v>
      </c>
      <c r="E56" s="39" t="s">
        <v>746</v>
      </c>
      <c r="F56">
        <v>217</v>
      </c>
      <c r="G56" t="s">
        <v>303</v>
      </c>
      <c r="H56" t="s">
        <v>304</v>
      </c>
      <c r="I56" t="s">
        <v>315</v>
      </c>
      <c r="J56" t="s">
        <v>316</v>
      </c>
      <c r="K56" t="s">
        <v>596</v>
      </c>
      <c r="L56" t="s">
        <v>599</v>
      </c>
      <c r="M56" t="s">
        <v>602</v>
      </c>
      <c r="N56" t="s">
        <v>605</v>
      </c>
      <c r="O56" t="s">
        <v>585</v>
      </c>
      <c r="P56" t="s">
        <v>585</v>
      </c>
      <c r="Q56" t="s">
        <v>585</v>
      </c>
      <c r="R56" t="s">
        <v>585</v>
      </c>
    </row>
    <row r="57" spans="1:18" ht="12.75">
      <c r="A57" s="39"/>
      <c r="B57" s="39"/>
      <c r="C57" s="40" t="s">
        <v>504</v>
      </c>
      <c r="D57">
        <v>56</v>
      </c>
      <c r="E57" s="40" t="s">
        <v>670</v>
      </c>
      <c r="F57">
        <v>221</v>
      </c>
      <c r="G57" t="s">
        <v>299</v>
      </c>
      <c r="H57" t="s">
        <v>300</v>
      </c>
      <c r="I57" t="s">
        <v>301</v>
      </c>
      <c r="J57" t="s">
        <v>302</v>
      </c>
      <c r="K57" t="s">
        <v>597</v>
      </c>
      <c r="L57" t="s">
        <v>600</v>
      </c>
      <c r="M57" t="s">
        <v>603</v>
      </c>
      <c r="N57" t="s">
        <v>606</v>
      </c>
      <c r="O57" t="s">
        <v>585</v>
      </c>
      <c r="P57" t="s">
        <v>585</v>
      </c>
      <c r="Q57" t="s">
        <v>585</v>
      </c>
      <c r="R57" t="s">
        <v>585</v>
      </c>
    </row>
    <row r="58" spans="1:18" ht="12.75">
      <c r="A58" s="39"/>
      <c r="B58" s="39"/>
      <c r="C58" s="40" t="s">
        <v>531</v>
      </c>
      <c r="D58">
        <v>57</v>
      </c>
      <c r="E58" s="40" t="s">
        <v>714</v>
      </c>
      <c r="F58">
        <v>225</v>
      </c>
      <c r="G58" t="s">
        <v>298</v>
      </c>
      <c r="H58" t="s">
        <v>295</v>
      </c>
      <c r="I58" t="s">
        <v>296</v>
      </c>
      <c r="J58" t="s">
        <v>297</v>
      </c>
      <c r="K58" t="s">
        <v>585</v>
      </c>
      <c r="L58" t="s">
        <v>585</v>
      </c>
      <c r="M58" t="s">
        <v>585</v>
      </c>
      <c r="N58" t="s">
        <v>585</v>
      </c>
      <c r="O58" t="s">
        <v>585</v>
      </c>
      <c r="P58" t="s">
        <v>585</v>
      </c>
      <c r="Q58" t="s">
        <v>585</v>
      </c>
      <c r="R58" t="s">
        <v>585</v>
      </c>
    </row>
    <row r="59" spans="1:17" ht="12.75">
      <c r="A59" s="39"/>
      <c r="B59" s="39"/>
      <c r="C59" s="40" t="s">
        <v>513</v>
      </c>
      <c r="D59">
        <v>58</v>
      </c>
      <c r="E59" s="39" t="s">
        <v>64</v>
      </c>
      <c r="F59">
        <v>229</v>
      </c>
      <c r="G59" t="s">
        <v>291</v>
      </c>
      <c r="H59" t="s">
        <v>292</v>
      </c>
      <c r="I59" t="s">
        <v>293</v>
      </c>
      <c r="J59" t="s">
        <v>294</v>
      </c>
      <c r="K59" t="s">
        <v>585</v>
      </c>
      <c r="L59" t="s">
        <v>585</v>
      </c>
      <c r="M59" t="s">
        <v>585</v>
      </c>
      <c r="N59" t="s">
        <v>585</v>
      </c>
      <c r="O59" t="s">
        <v>585</v>
      </c>
      <c r="P59" t="s">
        <v>585</v>
      </c>
      <c r="Q59" t="s">
        <v>585</v>
      </c>
    </row>
    <row r="60" spans="1:18" ht="12.75">
      <c r="A60" s="39"/>
      <c r="B60" s="39"/>
      <c r="C60" s="40" t="s">
        <v>52</v>
      </c>
      <c r="D60">
        <v>59</v>
      </c>
      <c r="E60" s="39" t="s">
        <v>178</v>
      </c>
      <c r="F60">
        <v>233</v>
      </c>
      <c r="G60" t="s">
        <v>287</v>
      </c>
      <c r="H60" t="s">
        <v>288</v>
      </c>
      <c r="I60" t="s">
        <v>289</v>
      </c>
      <c r="J60" t="s">
        <v>290</v>
      </c>
      <c r="K60" t="s">
        <v>585</v>
      </c>
      <c r="L60" t="s">
        <v>585</v>
      </c>
      <c r="M60" t="s">
        <v>585</v>
      </c>
      <c r="N60" t="s">
        <v>585</v>
      </c>
      <c r="O60" t="s">
        <v>585</v>
      </c>
      <c r="P60" t="s">
        <v>585</v>
      </c>
      <c r="Q60" t="s">
        <v>585</v>
      </c>
      <c r="R60" t="s">
        <v>585</v>
      </c>
    </row>
    <row r="61" spans="1:18" ht="12.75">
      <c r="A61" s="39"/>
      <c r="B61" s="39"/>
      <c r="C61" s="40" t="s">
        <v>672</v>
      </c>
      <c r="D61">
        <v>60</v>
      </c>
      <c r="E61" s="39" t="s">
        <v>176</v>
      </c>
      <c r="F61">
        <v>237</v>
      </c>
      <c r="G61" t="s">
        <v>761</v>
      </c>
      <c r="H61" t="s">
        <v>762</v>
      </c>
      <c r="I61" t="s">
        <v>763</v>
      </c>
      <c r="J61" t="s">
        <v>286</v>
      </c>
      <c r="K61" t="s">
        <v>585</v>
      </c>
      <c r="L61" t="s">
        <v>585</v>
      </c>
      <c r="M61" t="s">
        <v>585</v>
      </c>
      <c r="N61" t="s">
        <v>585</v>
      </c>
      <c r="O61" t="s">
        <v>585</v>
      </c>
      <c r="P61" t="s">
        <v>585</v>
      </c>
      <c r="Q61" t="s">
        <v>585</v>
      </c>
      <c r="R61" t="s">
        <v>585</v>
      </c>
    </row>
    <row r="62" spans="1:18" ht="12.75">
      <c r="A62" s="39"/>
      <c r="B62" s="39"/>
      <c r="C62" s="40" t="s">
        <v>671</v>
      </c>
      <c r="D62">
        <v>61</v>
      </c>
      <c r="E62" s="39" t="s">
        <v>177</v>
      </c>
      <c r="F62">
        <v>241</v>
      </c>
      <c r="G62" t="s">
        <v>633</v>
      </c>
      <c r="H62" t="s">
        <v>634</v>
      </c>
      <c r="I62" t="s">
        <v>635</v>
      </c>
      <c r="J62" t="s">
        <v>636</v>
      </c>
      <c r="K62" t="s">
        <v>585</v>
      </c>
      <c r="L62" t="s">
        <v>585</v>
      </c>
      <c r="M62" t="s">
        <v>585</v>
      </c>
      <c r="N62" t="s">
        <v>585</v>
      </c>
      <c r="O62" t="s">
        <v>585</v>
      </c>
      <c r="P62" t="s">
        <v>585</v>
      </c>
      <c r="Q62" t="s">
        <v>585</v>
      </c>
      <c r="R62" t="s">
        <v>585</v>
      </c>
    </row>
    <row r="63" spans="1:17" ht="12.75">
      <c r="A63" s="39"/>
      <c r="B63" s="39"/>
      <c r="C63" s="40" t="s">
        <v>65</v>
      </c>
      <c r="D63">
        <v>62</v>
      </c>
      <c r="E63" s="39" t="s">
        <v>715</v>
      </c>
      <c r="F63">
        <v>245</v>
      </c>
      <c r="G63" t="s">
        <v>640</v>
      </c>
      <c r="H63" t="s">
        <v>165</v>
      </c>
      <c r="I63" t="s">
        <v>166</v>
      </c>
      <c r="J63" t="s">
        <v>167</v>
      </c>
      <c r="K63" t="s">
        <v>585</v>
      </c>
      <c r="L63" t="s">
        <v>585</v>
      </c>
      <c r="M63" t="s">
        <v>585</v>
      </c>
      <c r="N63" t="s">
        <v>585</v>
      </c>
      <c r="O63" t="s">
        <v>585</v>
      </c>
      <c r="P63" t="s">
        <v>585</v>
      </c>
      <c r="Q63" t="s">
        <v>585</v>
      </c>
    </row>
    <row r="64" spans="1:18" ht="12.75">
      <c r="A64" s="39"/>
      <c r="B64" s="39"/>
      <c r="C64" s="40" t="s">
        <v>66</v>
      </c>
      <c r="D64">
        <v>63</v>
      </c>
      <c r="E64" s="39" t="s">
        <v>716</v>
      </c>
      <c r="F64">
        <v>249</v>
      </c>
      <c r="G64" t="s">
        <v>168</v>
      </c>
      <c r="H64" t="s">
        <v>169</v>
      </c>
      <c r="I64" t="s">
        <v>170</v>
      </c>
      <c r="J64" t="s">
        <v>171</v>
      </c>
      <c r="K64" t="s">
        <v>585</v>
      </c>
      <c r="L64" t="s">
        <v>585</v>
      </c>
      <c r="M64" t="s">
        <v>585</v>
      </c>
      <c r="N64" t="s">
        <v>585</v>
      </c>
      <c r="O64" t="s">
        <v>585</v>
      </c>
      <c r="P64" t="s">
        <v>585</v>
      </c>
      <c r="Q64" t="s">
        <v>585</v>
      </c>
      <c r="R64" t="s">
        <v>585</v>
      </c>
    </row>
    <row r="65" spans="1:18" ht="12.75">
      <c r="A65" s="39"/>
      <c r="B65" s="39"/>
      <c r="C65" s="40" t="s">
        <v>42</v>
      </c>
      <c r="D65">
        <v>64</v>
      </c>
      <c r="E65" s="40" t="s">
        <v>60</v>
      </c>
      <c r="F65">
        <v>253</v>
      </c>
      <c r="G65" t="s">
        <v>564</v>
      </c>
      <c r="H65" t="s">
        <v>680</v>
      </c>
      <c r="I65" t="s">
        <v>566</v>
      </c>
      <c r="J65" t="s">
        <v>567</v>
      </c>
      <c r="K65" t="s">
        <v>585</v>
      </c>
      <c r="L65" t="s">
        <v>585</v>
      </c>
      <c r="M65" t="s">
        <v>585</v>
      </c>
      <c r="N65" t="s">
        <v>585</v>
      </c>
      <c r="O65" t="s">
        <v>585</v>
      </c>
      <c r="P65" t="s">
        <v>585</v>
      </c>
      <c r="Q65" t="s">
        <v>585</v>
      </c>
      <c r="R65" t="s">
        <v>585</v>
      </c>
    </row>
    <row r="66" spans="1:18" ht="12.75">
      <c r="A66" s="18">
        <v>9</v>
      </c>
      <c r="B66" s="18" t="s">
        <v>53</v>
      </c>
      <c r="C66" s="36" t="s">
        <v>74</v>
      </c>
      <c r="D66">
        <v>65</v>
      </c>
      <c r="E66" s="18" t="s">
        <v>659</v>
      </c>
      <c r="F66">
        <v>257</v>
      </c>
      <c r="G66" t="s">
        <v>172</v>
      </c>
      <c r="H66" t="s">
        <v>173</v>
      </c>
      <c r="I66" t="s">
        <v>174</v>
      </c>
      <c r="J66" t="s">
        <v>175</v>
      </c>
      <c r="K66" t="s">
        <v>585</v>
      </c>
      <c r="L66" t="s">
        <v>585</v>
      </c>
      <c r="M66" t="s">
        <v>585</v>
      </c>
      <c r="N66" t="s">
        <v>585</v>
      </c>
      <c r="O66" t="s">
        <v>585</v>
      </c>
      <c r="P66" t="s">
        <v>585</v>
      </c>
      <c r="Q66" t="s">
        <v>585</v>
      </c>
      <c r="R66" t="s">
        <v>585</v>
      </c>
    </row>
    <row r="67" spans="1:18" ht="12.75">
      <c r="A67" s="18"/>
      <c r="B67" s="18"/>
      <c r="C67" s="36" t="s">
        <v>510</v>
      </c>
      <c r="D67">
        <v>66</v>
      </c>
      <c r="E67" s="36" t="s">
        <v>490</v>
      </c>
      <c r="F67">
        <v>261</v>
      </c>
      <c r="G67" t="s">
        <v>654</v>
      </c>
      <c r="H67" t="s">
        <v>682</v>
      </c>
      <c r="I67" t="s">
        <v>655</v>
      </c>
      <c r="J67" t="s">
        <v>657</v>
      </c>
      <c r="K67" t="s">
        <v>585</v>
      </c>
      <c r="L67" t="s">
        <v>585</v>
      </c>
      <c r="M67" t="s">
        <v>585</v>
      </c>
      <c r="N67" t="s">
        <v>585</v>
      </c>
      <c r="O67" t="s">
        <v>585</v>
      </c>
      <c r="P67" t="s">
        <v>585</v>
      </c>
      <c r="Q67" t="s">
        <v>585</v>
      </c>
      <c r="R67" t="s">
        <v>585</v>
      </c>
    </row>
    <row r="68" spans="1:18" ht="12.75">
      <c r="A68" s="18"/>
      <c r="B68" s="18"/>
      <c r="C68" s="36" t="s">
        <v>511</v>
      </c>
      <c r="D68">
        <v>67</v>
      </c>
      <c r="E68" s="36" t="s">
        <v>663</v>
      </c>
      <c r="F68">
        <v>265</v>
      </c>
      <c r="G68" t="s">
        <v>656</v>
      </c>
      <c r="H68" t="s">
        <v>681</v>
      </c>
      <c r="I68" t="s">
        <v>679</v>
      </c>
      <c r="J68" t="s">
        <v>658</v>
      </c>
      <c r="K68" t="s">
        <v>585</v>
      </c>
      <c r="L68" t="s">
        <v>585</v>
      </c>
      <c r="M68" t="s">
        <v>585</v>
      </c>
      <c r="N68" t="s">
        <v>585</v>
      </c>
      <c r="O68" t="s">
        <v>585</v>
      </c>
      <c r="P68" t="s">
        <v>585</v>
      </c>
      <c r="Q68" t="s">
        <v>585</v>
      </c>
      <c r="R68" t="s">
        <v>585</v>
      </c>
    </row>
    <row r="69" spans="1:18" ht="12.75">
      <c r="A69" s="18"/>
      <c r="B69" s="18"/>
      <c r="C69" s="36" t="s">
        <v>200</v>
      </c>
      <c r="D69">
        <v>68</v>
      </c>
      <c r="E69" s="18" t="s">
        <v>661</v>
      </c>
      <c r="F69">
        <v>269</v>
      </c>
      <c r="G69" t="s">
        <v>687</v>
      </c>
      <c r="H69" t="s">
        <v>688</v>
      </c>
      <c r="I69" t="s">
        <v>208</v>
      </c>
      <c r="J69" t="s">
        <v>209</v>
      </c>
      <c r="K69" t="s">
        <v>585</v>
      </c>
      <c r="L69" t="s">
        <v>585</v>
      </c>
      <c r="M69" t="s">
        <v>585</v>
      </c>
      <c r="N69" t="s">
        <v>585</v>
      </c>
      <c r="O69" t="s">
        <v>585</v>
      </c>
      <c r="P69" t="s">
        <v>585</v>
      </c>
      <c r="Q69" t="s">
        <v>585</v>
      </c>
      <c r="R69" t="s">
        <v>585</v>
      </c>
    </row>
    <row r="70" spans="1:18" ht="12.75">
      <c r="A70" s="18"/>
      <c r="B70" s="18"/>
      <c r="C70" s="36" t="s">
        <v>660</v>
      </c>
      <c r="D70">
        <v>69</v>
      </c>
      <c r="E70" s="18" t="s">
        <v>662</v>
      </c>
      <c r="F70">
        <v>273</v>
      </c>
      <c r="G70" t="s">
        <v>683</v>
      </c>
      <c r="H70" t="s">
        <v>684</v>
      </c>
      <c r="I70" t="s">
        <v>685</v>
      </c>
      <c r="J70" t="s">
        <v>686</v>
      </c>
      <c r="K70" t="s">
        <v>585</v>
      </c>
      <c r="L70" t="s">
        <v>585</v>
      </c>
      <c r="M70" t="s">
        <v>585</v>
      </c>
      <c r="N70" t="s">
        <v>585</v>
      </c>
      <c r="O70" t="s">
        <v>585</v>
      </c>
      <c r="P70" t="s">
        <v>585</v>
      </c>
      <c r="Q70" t="s">
        <v>585</v>
      </c>
      <c r="R70" t="s">
        <v>585</v>
      </c>
    </row>
    <row r="71" spans="1:18" ht="12.75">
      <c r="A71" s="18"/>
      <c r="B71" s="18"/>
      <c r="C71" s="36" t="s">
        <v>520</v>
      </c>
      <c r="D71">
        <v>70</v>
      </c>
      <c r="E71" s="36" t="s">
        <v>664</v>
      </c>
      <c r="F71">
        <v>277</v>
      </c>
      <c r="G71" t="s">
        <v>210</v>
      </c>
      <c r="H71" t="s">
        <v>211</v>
      </c>
      <c r="I71" t="s">
        <v>213</v>
      </c>
      <c r="J71" t="s">
        <v>212</v>
      </c>
      <c r="K71" t="s">
        <v>585</v>
      </c>
      <c r="L71" t="s">
        <v>585</v>
      </c>
      <c r="M71" t="s">
        <v>585</v>
      </c>
      <c r="N71" t="s">
        <v>585</v>
      </c>
      <c r="O71" t="s">
        <v>585</v>
      </c>
      <c r="P71" t="s">
        <v>585</v>
      </c>
      <c r="Q71" t="s">
        <v>585</v>
      </c>
      <c r="R71" t="s">
        <v>585</v>
      </c>
    </row>
    <row r="72" spans="1:18" ht="12.75">
      <c r="A72" s="18"/>
      <c r="B72" s="18"/>
      <c r="C72" s="36" t="s">
        <v>538</v>
      </c>
      <c r="D72">
        <v>71</v>
      </c>
      <c r="E72" s="36" t="s">
        <v>73</v>
      </c>
      <c r="F72">
        <v>281</v>
      </c>
      <c r="G72" t="s">
        <v>32</v>
      </c>
      <c r="H72" t="s">
        <v>33</v>
      </c>
      <c r="I72" t="s">
        <v>216</v>
      </c>
      <c r="J72" t="s">
        <v>34</v>
      </c>
      <c r="K72" t="s">
        <v>585</v>
      </c>
      <c r="L72" t="s">
        <v>585</v>
      </c>
      <c r="M72" t="s">
        <v>585</v>
      </c>
      <c r="N72" t="s">
        <v>585</v>
      </c>
      <c r="O72" t="s">
        <v>585</v>
      </c>
      <c r="P72" t="s">
        <v>585</v>
      </c>
      <c r="Q72" t="s">
        <v>585</v>
      </c>
      <c r="R72" t="s">
        <v>585</v>
      </c>
    </row>
    <row r="73" spans="1:18" ht="12.75">
      <c r="A73" s="18"/>
      <c r="B73" s="18"/>
      <c r="C73" s="36"/>
      <c r="D73">
        <v>72</v>
      </c>
      <c r="E73" s="36" t="s">
        <v>485</v>
      </c>
      <c r="F73">
        <v>285</v>
      </c>
      <c r="G73" t="s">
        <v>172</v>
      </c>
      <c r="H73" t="s">
        <v>173</v>
      </c>
      <c r="I73" t="s">
        <v>174</v>
      </c>
      <c r="J73" t="s">
        <v>175</v>
      </c>
      <c r="K73" t="s">
        <v>585</v>
      </c>
      <c r="L73" t="s">
        <v>585</v>
      </c>
      <c r="M73" t="s">
        <v>585</v>
      </c>
      <c r="N73" t="s">
        <v>585</v>
      </c>
      <c r="O73" t="s">
        <v>585</v>
      </c>
      <c r="P73" t="s">
        <v>585</v>
      </c>
      <c r="Q73" t="s">
        <v>585</v>
      </c>
      <c r="R73" t="s">
        <v>585</v>
      </c>
    </row>
    <row r="74" spans="1:18" ht="12.75">
      <c r="A74" s="18"/>
      <c r="B74" s="18"/>
      <c r="C74" s="36"/>
      <c r="D74">
        <v>73</v>
      </c>
      <c r="E74" s="18" t="s">
        <v>235</v>
      </c>
      <c r="F74">
        <v>289</v>
      </c>
      <c r="G74" t="s">
        <v>35</v>
      </c>
      <c r="H74" t="s">
        <v>36</v>
      </c>
      <c r="I74" t="s">
        <v>215</v>
      </c>
      <c r="J74" t="s">
        <v>639</v>
      </c>
      <c r="K74" t="s">
        <v>585</v>
      </c>
      <c r="L74" t="s">
        <v>585</v>
      </c>
      <c r="M74" t="s">
        <v>585</v>
      </c>
      <c r="N74" t="s">
        <v>585</v>
      </c>
      <c r="O74" t="s">
        <v>585</v>
      </c>
      <c r="P74" t="s">
        <v>585</v>
      </c>
      <c r="Q74" t="s">
        <v>585</v>
      </c>
      <c r="R74" t="s">
        <v>585</v>
      </c>
    </row>
    <row r="75" spans="1:18" ht="12.75">
      <c r="A75" s="18"/>
      <c r="B75" s="18"/>
      <c r="C75" s="36"/>
      <c r="D75">
        <v>74</v>
      </c>
      <c r="E75" s="18" t="s">
        <v>236</v>
      </c>
      <c r="F75">
        <v>293</v>
      </c>
      <c r="G75" t="s">
        <v>35</v>
      </c>
      <c r="H75" t="s">
        <v>36</v>
      </c>
      <c r="I75" t="s">
        <v>215</v>
      </c>
      <c r="J75" t="s">
        <v>639</v>
      </c>
      <c r="K75" t="s">
        <v>585</v>
      </c>
      <c r="L75" t="s">
        <v>585</v>
      </c>
      <c r="M75" t="s">
        <v>585</v>
      </c>
      <c r="N75" t="s">
        <v>585</v>
      </c>
      <c r="O75" t="s">
        <v>585</v>
      </c>
      <c r="P75" t="s">
        <v>585</v>
      </c>
      <c r="Q75" t="s">
        <v>585</v>
      </c>
      <c r="R75" t="s">
        <v>585</v>
      </c>
    </row>
    <row r="76" spans="1:18" ht="12.75">
      <c r="A76" s="39">
        <v>10</v>
      </c>
      <c r="B76" s="39" t="s">
        <v>480</v>
      </c>
      <c r="C76" s="40" t="s">
        <v>503</v>
      </c>
      <c r="D76">
        <v>75</v>
      </c>
      <c r="E76" s="40" t="s">
        <v>237</v>
      </c>
      <c r="F76">
        <v>297</v>
      </c>
      <c r="G76" t="s">
        <v>217</v>
      </c>
      <c r="H76" t="s">
        <v>720</v>
      </c>
      <c r="I76" t="s">
        <v>721</v>
      </c>
      <c r="J76" t="s">
        <v>722</v>
      </c>
      <c r="K76" t="s">
        <v>595</v>
      </c>
      <c r="L76" t="s">
        <v>598</v>
      </c>
      <c r="M76" t="s">
        <v>601</v>
      </c>
      <c r="N76" t="s">
        <v>604</v>
      </c>
      <c r="O76" t="s">
        <v>591</v>
      </c>
      <c r="P76" t="s">
        <v>592</v>
      </c>
      <c r="Q76" t="s">
        <v>593</v>
      </c>
      <c r="R76" t="s">
        <v>594</v>
      </c>
    </row>
    <row r="77" spans="1:18" ht="12.75">
      <c r="A77" s="39"/>
      <c r="B77" s="39"/>
      <c r="C77" s="40"/>
      <c r="D77">
        <v>76</v>
      </c>
      <c r="E77" s="40" t="s">
        <v>234</v>
      </c>
      <c r="F77">
        <v>301</v>
      </c>
      <c r="G77" t="s">
        <v>637</v>
      </c>
      <c r="H77" t="s">
        <v>361</v>
      </c>
      <c r="I77" t="s">
        <v>214</v>
      </c>
      <c r="J77" t="s">
        <v>75</v>
      </c>
      <c r="K77" t="s">
        <v>596</v>
      </c>
      <c r="L77" t="s">
        <v>599</v>
      </c>
      <c r="M77" t="s">
        <v>602</v>
      </c>
      <c r="N77" t="s">
        <v>605</v>
      </c>
      <c r="O77" t="s">
        <v>585</v>
      </c>
      <c r="P77" t="s">
        <v>585</v>
      </c>
      <c r="Q77" t="s">
        <v>585</v>
      </c>
      <c r="R77" t="s">
        <v>585</v>
      </c>
    </row>
    <row r="78" spans="1:18" ht="12.75">
      <c r="A78" s="39"/>
      <c r="B78" s="39"/>
      <c r="C78" s="39"/>
      <c r="D78">
        <v>77</v>
      </c>
      <c r="E78" s="40" t="s">
        <v>493</v>
      </c>
      <c r="F78">
        <v>305</v>
      </c>
      <c r="G78" t="s">
        <v>362</v>
      </c>
      <c r="H78" t="s">
        <v>363</v>
      </c>
      <c r="I78" t="s">
        <v>638</v>
      </c>
      <c r="J78" t="s">
        <v>383</v>
      </c>
      <c r="K78" t="s">
        <v>597</v>
      </c>
      <c r="L78" t="s">
        <v>600</v>
      </c>
      <c r="M78" t="s">
        <v>603</v>
      </c>
      <c r="N78" t="s">
        <v>606</v>
      </c>
      <c r="O78" t="s">
        <v>585</v>
      </c>
      <c r="P78" t="s">
        <v>585</v>
      </c>
      <c r="Q78" t="s">
        <v>585</v>
      </c>
      <c r="R78" t="s">
        <v>585</v>
      </c>
    </row>
    <row r="79" spans="1:18" ht="12.75">
      <c r="A79" s="39"/>
      <c r="B79" s="39"/>
      <c r="C79" s="40" t="s">
        <v>507</v>
      </c>
      <c r="D79">
        <v>78</v>
      </c>
      <c r="E79" s="40" t="s">
        <v>717</v>
      </c>
      <c r="F79">
        <v>309</v>
      </c>
      <c r="G79" t="s">
        <v>379</v>
      </c>
      <c r="H79" t="s">
        <v>381</v>
      </c>
      <c r="I79" t="s">
        <v>380</v>
      </c>
      <c r="J79" t="s">
        <v>382</v>
      </c>
      <c r="K79" t="s">
        <v>585</v>
      </c>
      <c r="L79" t="s">
        <v>585</v>
      </c>
      <c r="M79" t="s">
        <v>585</v>
      </c>
      <c r="N79" t="s">
        <v>585</v>
      </c>
      <c r="O79" t="s">
        <v>585</v>
      </c>
      <c r="P79" t="s">
        <v>585</v>
      </c>
      <c r="Q79" t="s">
        <v>585</v>
      </c>
      <c r="R79" t="s">
        <v>585</v>
      </c>
    </row>
    <row r="80" spans="1:18" ht="12.75">
      <c r="A80" s="39"/>
      <c r="B80" s="39"/>
      <c r="C80" s="40" t="s">
        <v>512</v>
      </c>
      <c r="D80">
        <v>79</v>
      </c>
      <c r="E80" s="40" t="s">
        <v>70</v>
      </c>
      <c r="F80">
        <v>313</v>
      </c>
      <c r="G80" t="s">
        <v>470</v>
      </c>
      <c r="H80" t="s">
        <v>470</v>
      </c>
      <c r="I80" t="s">
        <v>470</v>
      </c>
      <c r="J80" t="s">
        <v>470</v>
      </c>
      <c r="K80" t="s">
        <v>585</v>
      </c>
      <c r="L80" t="s">
        <v>585</v>
      </c>
      <c r="M80" t="s">
        <v>585</v>
      </c>
      <c r="N80" t="s">
        <v>585</v>
      </c>
      <c r="O80" t="s">
        <v>585</v>
      </c>
      <c r="P80" t="s">
        <v>585</v>
      </c>
      <c r="Q80" t="s">
        <v>585</v>
      </c>
      <c r="R80" t="s">
        <v>585</v>
      </c>
    </row>
    <row r="81" spans="1:18" ht="12.75">
      <c r="A81" s="39"/>
      <c r="B81" s="39"/>
      <c r="C81" s="40" t="s">
        <v>515</v>
      </c>
      <c r="D81">
        <v>80</v>
      </c>
      <c r="E81" s="40" t="s">
        <v>219</v>
      </c>
      <c r="F81">
        <v>317</v>
      </c>
      <c r="G81" t="s">
        <v>367</v>
      </c>
      <c r="H81" t="s">
        <v>366</v>
      </c>
      <c r="I81" t="s">
        <v>364</v>
      </c>
      <c r="J81" t="s">
        <v>365</v>
      </c>
      <c r="K81" t="s">
        <v>585</v>
      </c>
      <c r="L81" t="s">
        <v>585</v>
      </c>
      <c r="M81" t="s">
        <v>585</v>
      </c>
      <c r="N81" t="s">
        <v>585</v>
      </c>
      <c r="O81" t="s">
        <v>585</v>
      </c>
      <c r="P81" t="s">
        <v>585</v>
      </c>
      <c r="Q81" t="s">
        <v>585</v>
      </c>
      <c r="R81" t="s">
        <v>585</v>
      </c>
    </row>
    <row r="82" spans="1:18" ht="12.75">
      <c r="A82" s="39"/>
      <c r="B82" s="39"/>
      <c r="C82" s="39"/>
      <c r="D82">
        <v>81</v>
      </c>
      <c r="E82" s="40" t="s">
        <v>220</v>
      </c>
      <c r="F82">
        <v>321</v>
      </c>
      <c r="G82" t="s">
        <v>368</v>
      </c>
      <c r="H82" t="s">
        <v>386</v>
      </c>
      <c r="I82" t="s">
        <v>377</v>
      </c>
      <c r="J82" t="s">
        <v>378</v>
      </c>
      <c r="K82" t="s">
        <v>585</v>
      </c>
      <c r="L82" t="s">
        <v>585</v>
      </c>
      <c r="M82" t="s">
        <v>585</v>
      </c>
      <c r="N82" t="s">
        <v>585</v>
      </c>
      <c r="O82" t="s">
        <v>585</v>
      </c>
      <c r="P82" t="s">
        <v>585</v>
      </c>
      <c r="Q82" t="s">
        <v>585</v>
      </c>
      <c r="R82" t="s">
        <v>585</v>
      </c>
    </row>
    <row r="83" spans="1:18" ht="12.75">
      <c r="A83" s="39"/>
      <c r="B83" s="39"/>
      <c r="C83" s="40" t="s">
        <v>519</v>
      </c>
      <c r="D83">
        <v>82</v>
      </c>
      <c r="E83" s="40" t="s">
        <v>221</v>
      </c>
      <c r="F83">
        <v>325</v>
      </c>
      <c r="G83" t="s">
        <v>384</v>
      </c>
      <c r="H83" t="s">
        <v>385</v>
      </c>
      <c r="I83" t="s">
        <v>387</v>
      </c>
      <c r="J83" t="s">
        <v>388</v>
      </c>
      <c r="K83" t="s">
        <v>585</v>
      </c>
      <c r="L83" t="s">
        <v>585</v>
      </c>
      <c r="M83" t="s">
        <v>585</v>
      </c>
      <c r="N83" t="s">
        <v>585</v>
      </c>
      <c r="O83" t="s">
        <v>585</v>
      </c>
      <c r="P83" t="s">
        <v>585</v>
      </c>
      <c r="Q83" t="s">
        <v>585</v>
      </c>
      <c r="R83" t="s">
        <v>585</v>
      </c>
    </row>
    <row r="84" spans="1:18" ht="12.75">
      <c r="A84" s="39"/>
      <c r="B84" s="39"/>
      <c r="C84" s="40" t="s">
        <v>521</v>
      </c>
      <c r="D84">
        <v>83</v>
      </c>
      <c r="E84" s="40" t="s">
        <v>181</v>
      </c>
      <c r="F84">
        <v>329</v>
      </c>
      <c r="G84" t="s">
        <v>402</v>
      </c>
      <c r="H84" t="s">
        <v>403</v>
      </c>
      <c r="I84" t="s">
        <v>404</v>
      </c>
      <c r="J84" t="s">
        <v>405</v>
      </c>
      <c r="K84" t="s">
        <v>585</v>
      </c>
      <c r="L84" t="s">
        <v>585</v>
      </c>
      <c r="M84" t="s">
        <v>585</v>
      </c>
      <c r="N84" t="s">
        <v>585</v>
      </c>
      <c r="O84" t="s">
        <v>585</v>
      </c>
      <c r="P84" t="s">
        <v>585</v>
      </c>
      <c r="Q84" t="s">
        <v>585</v>
      </c>
      <c r="R84" t="s">
        <v>585</v>
      </c>
    </row>
    <row r="85" spans="1:18" ht="12.75">
      <c r="A85" s="39"/>
      <c r="B85" s="39"/>
      <c r="C85" s="40"/>
      <c r="D85">
        <v>84</v>
      </c>
      <c r="E85" s="40" t="s">
        <v>222</v>
      </c>
      <c r="F85">
        <v>333</v>
      </c>
      <c r="G85" t="s">
        <v>398</v>
      </c>
      <c r="H85" t="s">
        <v>399</v>
      </c>
      <c r="I85" t="s">
        <v>400</v>
      </c>
      <c r="J85" t="s">
        <v>401</v>
      </c>
      <c r="K85" t="s">
        <v>585</v>
      </c>
      <c r="L85" t="s">
        <v>585</v>
      </c>
      <c r="M85" t="s">
        <v>585</v>
      </c>
      <c r="N85" t="s">
        <v>585</v>
      </c>
      <c r="O85" t="s">
        <v>585</v>
      </c>
      <c r="P85" t="s">
        <v>585</v>
      </c>
      <c r="Q85" t="s">
        <v>585</v>
      </c>
      <c r="R85" t="s">
        <v>585</v>
      </c>
    </row>
    <row r="86" spans="1:18" ht="12.75">
      <c r="A86" s="18">
        <v>11</v>
      </c>
      <c r="B86" s="18" t="s">
        <v>98</v>
      </c>
      <c r="C86" s="36" t="s">
        <v>63</v>
      </c>
      <c r="D86">
        <v>85</v>
      </c>
      <c r="E86" s="36" t="s">
        <v>225</v>
      </c>
      <c r="F86">
        <v>337</v>
      </c>
      <c r="G86" t="s">
        <v>407</v>
      </c>
      <c r="H86" t="s">
        <v>408</v>
      </c>
      <c r="I86" t="s">
        <v>406</v>
      </c>
      <c r="J86" t="s">
        <v>553</v>
      </c>
      <c r="K86" t="s">
        <v>595</v>
      </c>
      <c r="L86" t="s">
        <v>598</v>
      </c>
      <c r="M86" t="s">
        <v>601</v>
      </c>
      <c r="N86" t="s">
        <v>604</v>
      </c>
      <c r="O86" t="s">
        <v>591</v>
      </c>
      <c r="P86" t="s">
        <v>592</v>
      </c>
      <c r="Q86" t="s">
        <v>593</v>
      </c>
      <c r="R86" t="s">
        <v>594</v>
      </c>
    </row>
    <row r="87" spans="1:14" ht="12.75">
      <c r="A87" s="18"/>
      <c r="B87" s="18" t="s">
        <v>99</v>
      </c>
      <c r="C87" s="18"/>
      <c r="D87">
        <v>86</v>
      </c>
      <c r="E87" s="36" t="s">
        <v>226</v>
      </c>
      <c r="F87">
        <v>341</v>
      </c>
      <c r="G87" t="s">
        <v>419</v>
      </c>
      <c r="H87" t="s">
        <v>420</v>
      </c>
      <c r="I87" t="s">
        <v>421</v>
      </c>
      <c r="J87" t="s">
        <v>418</v>
      </c>
      <c r="K87" t="s">
        <v>596</v>
      </c>
      <c r="L87" t="s">
        <v>599</v>
      </c>
      <c r="M87" t="s">
        <v>602</v>
      </c>
      <c r="N87" t="s">
        <v>605</v>
      </c>
    </row>
    <row r="88" spans="1:14" ht="12.75">
      <c r="A88" s="18"/>
      <c r="B88" s="18"/>
      <c r="C88" s="36" t="s">
        <v>201</v>
      </c>
      <c r="D88">
        <v>87</v>
      </c>
      <c r="E88" s="36" t="s">
        <v>227</v>
      </c>
      <c r="F88">
        <v>345</v>
      </c>
      <c r="G88" t="s">
        <v>425</v>
      </c>
      <c r="H88" t="s">
        <v>422</v>
      </c>
      <c r="I88" t="s">
        <v>423</v>
      </c>
      <c r="J88" t="s">
        <v>424</v>
      </c>
      <c r="K88" t="s">
        <v>597</v>
      </c>
      <c r="L88" t="s">
        <v>600</v>
      </c>
      <c r="M88" t="s">
        <v>603</v>
      </c>
      <c r="N88" t="s">
        <v>606</v>
      </c>
    </row>
    <row r="89" spans="1:18" ht="12.75">
      <c r="A89" s="18"/>
      <c r="B89" s="18"/>
      <c r="C89" s="18"/>
      <c r="D89">
        <v>88</v>
      </c>
      <c r="E89" s="36" t="s">
        <v>224</v>
      </c>
      <c r="F89">
        <v>349</v>
      </c>
      <c r="G89" t="s">
        <v>435</v>
      </c>
      <c r="H89" t="s">
        <v>436</v>
      </c>
      <c r="I89" t="s">
        <v>437</v>
      </c>
      <c r="J89" t="s">
        <v>438</v>
      </c>
      <c r="K89" t="s">
        <v>585</v>
      </c>
      <c r="L89" t="s">
        <v>585</v>
      </c>
      <c r="M89" t="s">
        <v>585</v>
      </c>
      <c r="N89" t="s">
        <v>585</v>
      </c>
      <c r="O89" t="s">
        <v>585</v>
      </c>
      <c r="P89" t="s">
        <v>585</v>
      </c>
      <c r="Q89" t="s">
        <v>585</v>
      </c>
      <c r="R89" t="s">
        <v>585</v>
      </c>
    </row>
    <row r="90" spans="1:18" ht="12.75">
      <c r="A90" s="18"/>
      <c r="B90" s="18"/>
      <c r="C90" s="36" t="s">
        <v>202</v>
      </c>
      <c r="D90">
        <v>89</v>
      </c>
      <c r="E90" s="36" t="s">
        <v>228</v>
      </c>
      <c r="F90">
        <v>353</v>
      </c>
      <c r="G90" t="s">
        <v>439</v>
      </c>
      <c r="H90" t="s">
        <v>440</v>
      </c>
      <c r="I90" t="s">
        <v>441</v>
      </c>
      <c r="J90" t="s">
        <v>442</v>
      </c>
      <c r="K90" t="s">
        <v>585</v>
      </c>
      <c r="L90" t="s">
        <v>585</v>
      </c>
      <c r="M90" t="s">
        <v>585</v>
      </c>
      <c r="N90" t="s">
        <v>585</v>
      </c>
      <c r="O90" t="s">
        <v>585</v>
      </c>
      <c r="P90" t="s">
        <v>585</v>
      </c>
      <c r="Q90" t="s">
        <v>585</v>
      </c>
      <c r="R90" t="s">
        <v>585</v>
      </c>
    </row>
    <row r="91" spans="1:18" ht="12.75">
      <c r="A91" s="18"/>
      <c r="B91" s="18"/>
      <c r="C91" s="36" t="s">
        <v>535</v>
      </c>
      <c r="D91">
        <v>90</v>
      </c>
      <c r="E91" s="36" t="s">
        <v>229</v>
      </c>
      <c r="F91">
        <v>357</v>
      </c>
      <c r="G91" t="s">
        <v>443</v>
      </c>
      <c r="H91" t="s">
        <v>444</v>
      </c>
      <c r="I91" t="s">
        <v>445</v>
      </c>
      <c r="J91" t="s">
        <v>0</v>
      </c>
      <c r="K91" t="s">
        <v>585</v>
      </c>
      <c r="L91" t="s">
        <v>585</v>
      </c>
      <c r="M91" t="s">
        <v>585</v>
      </c>
      <c r="N91" t="s">
        <v>585</v>
      </c>
      <c r="O91" t="s">
        <v>585</v>
      </c>
      <c r="P91" t="s">
        <v>585</v>
      </c>
      <c r="Q91" t="s">
        <v>585</v>
      </c>
      <c r="R91" t="s">
        <v>585</v>
      </c>
    </row>
    <row r="92" spans="1:18" ht="12.75">
      <c r="A92" s="18"/>
      <c r="B92" s="18"/>
      <c r="C92" s="36" t="s">
        <v>62</v>
      </c>
      <c r="D92">
        <v>91</v>
      </c>
      <c r="E92" s="36" t="s">
        <v>230</v>
      </c>
      <c r="F92">
        <v>361</v>
      </c>
      <c r="G92" t="s">
        <v>1</v>
      </c>
      <c r="H92" t="s">
        <v>2</v>
      </c>
      <c r="I92" t="s">
        <v>3</v>
      </c>
      <c r="J92" t="s">
        <v>4</v>
      </c>
      <c r="K92" t="s">
        <v>585</v>
      </c>
      <c r="L92" t="s">
        <v>585</v>
      </c>
      <c r="M92" t="s">
        <v>585</v>
      </c>
      <c r="N92" t="s">
        <v>585</v>
      </c>
      <c r="O92" t="s">
        <v>585</v>
      </c>
      <c r="P92" t="s">
        <v>585</v>
      </c>
      <c r="Q92" t="s">
        <v>585</v>
      </c>
      <c r="R92" t="s">
        <v>585</v>
      </c>
    </row>
    <row r="93" spans="1:18" ht="12.75">
      <c r="A93" s="18"/>
      <c r="B93" s="18"/>
      <c r="C93" s="36" t="s">
        <v>525</v>
      </c>
      <c r="D93">
        <v>92</v>
      </c>
      <c r="E93" s="36" t="s">
        <v>231</v>
      </c>
      <c r="F93">
        <v>365</v>
      </c>
      <c r="G93" t="s">
        <v>5</v>
      </c>
      <c r="H93" t="s">
        <v>12</v>
      </c>
      <c r="I93" t="s">
        <v>6</v>
      </c>
      <c r="J93" t="s">
        <v>7</v>
      </c>
      <c r="K93" t="s">
        <v>585</v>
      </c>
      <c r="L93" t="s">
        <v>585</v>
      </c>
      <c r="M93" t="s">
        <v>585</v>
      </c>
      <c r="N93" t="s">
        <v>585</v>
      </c>
      <c r="O93" t="s">
        <v>585</v>
      </c>
      <c r="P93" t="s">
        <v>585</v>
      </c>
      <c r="Q93" t="s">
        <v>585</v>
      </c>
      <c r="R93" t="s">
        <v>585</v>
      </c>
    </row>
    <row r="94" spans="1:18" ht="12.75">
      <c r="A94" s="18"/>
      <c r="B94" s="18"/>
      <c r="C94" s="36" t="s">
        <v>536</v>
      </c>
      <c r="D94">
        <v>93</v>
      </c>
      <c r="E94" s="36" t="s">
        <v>232</v>
      </c>
      <c r="F94">
        <v>369</v>
      </c>
      <c r="G94" t="s">
        <v>8</v>
      </c>
      <c r="H94" t="s">
        <v>9</v>
      </c>
      <c r="I94" t="s">
        <v>10</v>
      </c>
      <c r="J94" t="s">
        <v>11</v>
      </c>
      <c r="K94" t="s">
        <v>585</v>
      </c>
      <c r="L94" t="s">
        <v>585</v>
      </c>
      <c r="M94" t="s">
        <v>585</v>
      </c>
      <c r="N94" t="s">
        <v>585</v>
      </c>
      <c r="O94" t="s">
        <v>585</v>
      </c>
      <c r="P94" t="s">
        <v>585</v>
      </c>
      <c r="Q94" t="s">
        <v>585</v>
      </c>
      <c r="R94" t="s">
        <v>585</v>
      </c>
    </row>
    <row r="95" spans="1:18" ht="12.75">
      <c r="A95" s="18"/>
      <c r="B95" s="18"/>
      <c r="C95" s="36" t="s">
        <v>537</v>
      </c>
      <c r="D95">
        <v>94</v>
      </c>
      <c r="E95" s="36" t="s">
        <v>233</v>
      </c>
      <c r="F95">
        <v>373</v>
      </c>
      <c r="G95" t="s">
        <v>13</v>
      </c>
      <c r="H95" t="s">
        <v>450</v>
      </c>
      <c r="I95" t="s">
        <v>451</v>
      </c>
      <c r="J95" t="s">
        <v>452</v>
      </c>
      <c r="K95" t="s">
        <v>585</v>
      </c>
      <c r="L95" t="s">
        <v>585</v>
      </c>
      <c r="M95" t="s">
        <v>585</v>
      </c>
      <c r="N95" t="s">
        <v>585</v>
      </c>
      <c r="O95" t="s">
        <v>585</v>
      </c>
      <c r="P95" t="s">
        <v>585</v>
      </c>
      <c r="Q95" t="s">
        <v>585</v>
      </c>
      <c r="R95" t="s">
        <v>585</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
    <pageSetUpPr fitToPage="1"/>
  </sheetPr>
  <dimension ref="A4:F40"/>
  <sheetViews>
    <sheetView zoomScalePageLayoutView="0" workbookViewId="0" topLeftCell="A1">
      <selection activeCell="A1" sqref="A1"/>
    </sheetView>
  </sheetViews>
  <sheetFormatPr defaultColWidth="9.140625" defaultRowHeight="12.75"/>
  <cols>
    <col min="1" max="1" width="23.421875" style="0" bestFit="1" customWidth="1"/>
    <col min="2" max="6" width="9.7109375" style="0" customWidth="1"/>
  </cols>
  <sheetData>
    <row r="4" spans="1:6" ht="12.75">
      <c r="A4" t="s">
        <v>117</v>
      </c>
      <c r="B4" s="87"/>
      <c r="C4" s="87"/>
      <c r="D4" s="87"/>
      <c r="E4" s="87"/>
      <c r="F4" s="87"/>
    </row>
    <row r="5" spans="1:6" ht="12.75">
      <c r="A5" t="s">
        <v>118</v>
      </c>
      <c r="B5" s="87"/>
      <c r="C5" s="87"/>
      <c r="D5" s="87"/>
      <c r="E5" s="87"/>
      <c r="F5" s="87"/>
    </row>
    <row r="6" spans="1:6" ht="12.75">
      <c r="A6" t="s">
        <v>121</v>
      </c>
      <c r="B6" s="87"/>
      <c r="C6" s="87"/>
      <c r="D6" s="87"/>
      <c r="E6" s="87"/>
      <c r="F6" s="87"/>
    </row>
    <row r="7" spans="1:6" ht="12.75">
      <c r="A7" t="s">
        <v>119</v>
      </c>
      <c r="B7" s="87"/>
      <c r="C7" s="87"/>
      <c r="D7" s="87"/>
      <c r="E7" s="87"/>
      <c r="F7" s="87"/>
    </row>
    <row r="8" spans="1:6" ht="12.75">
      <c r="A8" t="s">
        <v>120</v>
      </c>
      <c r="B8" s="87"/>
      <c r="C8" s="87"/>
      <c r="D8" s="87"/>
      <c r="E8" s="87"/>
      <c r="F8" s="87"/>
    </row>
    <row r="9" spans="1:6" ht="12.75">
      <c r="A9" t="s">
        <v>122</v>
      </c>
      <c r="B9" s="87"/>
      <c r="C9" s="87"/>
      <c r="D9" s="88"/>
      <c r="E9" s="88"/>
      <c r="F9" s="88"/>
    </row>
    <row r="10" spans="1:6" ht="12.75">
      <c r="A10" t="s">
        <v>641</v>
      </c>
      <c r="B10" s="87"/>
      <c r="C10" s="87"/>
      <c r="D10" s="88"/>
      <c r="E10" s="88"/>
      <c r="F10" s="88"/>
    </row>
    <row r="11" spans="1:6" ht="12.75">
      <c r="A11" t="s">
        <v>653</v>
      </c>
      <c r="B11" s="87"/>
      <c r="C11" s="87"/>
      <c r="D11" s="87"/>
      <c r="E11" s="87"/>
      <c r="F11" s="87"/>
    </row>
    <row r="12" spans="1:2" ht="12.75">
      <c r="A12" t="s">
        <v>127</v>
      </c>
      <c r="B12" s="88"/>
    </row>
    <row r="13" spans="1:2" ht="12.75">
      <c r="A13" t="s">
        <v>128</v>
      </c>
      <c r="B13" s="88"/>
    </row>
    <row r="14" spans="1:2" ht="12.75">
      <c r="A14" t="s">
        <v>123</v>
      </c>
      <c r="B14" s="88"/>
    </row>
    <row r="15" spans="1:2" ht="12.75">
      <c r="A15" t="s">
        <v>124</v>
      </c>
      <c r="B15" s="88"/>
    </row>
    <row r="16" spans="1:2" ht="12.75">
      <c r="A16" t="s">
        <v>126</v>
      </c>
      <c r="B16" s="88"/>
    </row>
    <row r="17" spans="1:2" ht="12.75">
      <c r="A17" t="s">
        <v>125</v>
      </c>
      <c r="B17" s="88"/>
    </row>
    <row r="18" spans="2:6" ht="24.75" customHeight="1">
      <c r="B18" s="45" t="s">
        <v>106</v>
      </c>
      <c r="C18" s="45" t="s">
        <v>107</v>
      </c>
      <c r="D18" s="45" t="s">
        <v>108</v>
      </c>
      <c r="E18" s="45" t="s">
        <v>109</v>
      </c>
      <c r="F18" s="45" t="s">
        <v>110</v>
      </c>
    </row>
    <row r="19" spans="1:6" ht="12.75">
      <c r="A19" t="s">
        <v>111</v>
      </c>
      <c r="B19" s="88"/>
      <c r="C19" s="88"/>
      <c r="D19" s="88"/>
      <c r="E19" s="88"/>
      <c r="F19" s="88"/>
    </row>
    <row r="20" spans="1:6" ht="12.75">
      <c r="A20" t="s">
        <v>112</v>
      </c>
      <c r="B20" s="88"/>
      <c r="C20" s="88"/>
      <c r="D20" s="88"/>
      <c r="E20" s="88"/>
      <c r="F20" s="88"/>
    </row>
    <row r="22" ht="12.75">
      <c r="A22" t="s">
        <v>207</v>
      </c>
    </row>
    <row r="23" spans="1:2" ht="12.75">
      <c r="A23" t="s">
        <v>113</v>
      </c>
      <c r="B23" s="88"/>
    </row>
    <row r="24" spans="1:2" ht="12.75">
      <c r="A24" t="s">
        <v>477</v>
      </c>
      <c r="B24" s="88"/>
    </row>
    <row r="25" spans="1:2" ht="12.75">
      <c r="A25" t="s">
        <v>114</v>
      </c>
      <c r="B25" s="88"/>
    </row>
    <row r="26" spans="1:2" ht="12.75">
      <c r="A26" t="s">
        <v>115</v>
      </c>
      <c r="B26" s="88"/>
    </row>
    <row r="27" spans="1:2" ht="12.75">
      <c r="A27" t="s">
        <v>198</v>
      </c>
      <c r="B27" s="88"/>
    </row>
    <row r="28" spans="1:2" ht="12.75">
      <c r="A28" t="s">
        <v>116</v>
      </c>
      <c r="B28" s="88"/>
    </row>
    <row r="31" ht="12.75">
      <c r="A31" s="82" t="s">
        <v>652</v>
      </c>
    </row>
    <row r="33" spans="1:6" ht="25.5">
      <c r="A33" s="80" t="s">
        <v>649</v>
      </c>
      <c r="B33" s="85" t="s">
        <v>650</v>
      </c>
      <c r="C33" s="86"/>
      <c r="D33" s="86"/>
      <c r="E33" s="86"/>
      <c r="F33" s="80" t="s">
        <v>651</v>
      </c>
    </row>
    <row r="34" spans="1:5" ht="12.75">
      <c r="A34" s="81" t="s">
        <v>642</v>
      </c>
      <c r="B34" s="84"/>
      <c r="C34" s="83"/>
      <c r="D34" s="83"/>
      <c r="E34" s="83"/>
    </row>
    <row r="35" spans="1:5" ht="12.75">
      <c r="A35" s="81" t="s">
        <v>643</v>
      </c>
      <c r="B35" s="84"/>
      <c r="C35" s="83"/>
      <c r="D35" s="83"/>
      <c r="E35" s="83"/>
    </row>
    <row r="36" spans="1:5" ht="12.75">
      <c r="A36" s="81" t="s">
        <v>644</v>
      </c>
      <c r="B36" s="84"/>
      <c r="C36" s="83"/>
      <c r="D36" s="83"/>
      <c r="E36" s="83"/>
    </row>
    <row r="37" spans="1:5" ht="12.75">
      <c r="A37" s="81" t="s">
        <v>645</v>
      </c>
      <c r="B37" s="84"/>
      <c r="C37" s="83"/>
      <c r="D37" s="83"/>
      <c r="E37" s="83"/>
    </row>
    <row r="38" spans="1:5" ht="12.75">
      <c r="A38" s="81" t="s">
        <v>646</v>
      </c>
      <c r="B38" s="84"/>
      <c r="C38" s="83"/>
      <c r="D38" s="83"/>
      <c r="E38" s="83"/>
    </row>
    <row r="39" spans="1:5" ht="12.75">
      <c r="A39" s="81" t="s">
        <v>647</v>
      </c>
      <c r="B39" s="84"/>
      <c r="C39" s="83"/>
      <c r="D39" s="83"/>
      <c r="E39" s="83"/>
    </row>
    <row r="40" spans="1:5" ht="12.75">
      <c r="A40" s="81" t="s">
        <v>648</v>
      </c>
      <c r="B40" s="84"/>
      <c r="C40" s="83"/>
      <c r="D40" s="83"/>
      <c r="E40" s="83"/>
    </row>
  </sheetData>
  <sheetProtection password="CC08" sheet="1" objects="1" scenarios="1"/>
  <mergeCells count="16">
    <mergeCell ref="B10:C10"/>
    <mergeCell ref="B11:F11"/>
    <mergeCell ref="B39:E39"/>
    <mergeCell ref="B40:E40"/>
    <mergeCell ref="B33:E33"/>
    <mergeCell ref="B34:E34"/>
    <mergeCell ref="B36:E36"/>
    <mergeCell ref="B35:E35"/>
    <mergeCell ref="B37:E37"/>
    <mergeCell ref="B38:E38"/>
    <mergeCell ref="B4:F4"/>
    <mergeCell ref="B5:F5"/>
    <mergeCell ref="B6:F6"/>
    <mergeCell ref="B7:F7"/>
    <mergeCell ref="B8:F8"/>
    <mergeCell ref="B9:C9"/>
  </mergeCells>
  <dataValidations count="1">
    <dataValidation type="whole" allowBlank="1" showInputMessage="1" showErrorMessage="1" sqref="B19:F20 B23:B28">
      <formula1>0</formula1>
      <formula2>1</formula2>
    </dataValidation>
  </dataValidations>
  <printOptions/>
  <pageMargins left="0.75" right="0.75" top="1" bottom="1" header="0.5" footer="0.5"/>
  <pageSetup fitToHeight="1" fitToWidth="1" horizontalDpi="600" verticalDpi="600" orientation="portrait" paperSize="9" scale="97" r:id="rId2"/>
  <drawing r:id="rId1"/>
</worksheet>
</file>

<file path=xl/worksheets/sheet3.xml><?xml version="1.0" encoding="utf-8"?>
<worksheet xmlns="http://schemas.openxmlformats.org/spreadsheetml/2006/main" xmlns:r="http://schemas.openxmlformats.org/officeDocument/2006/relationships">
  <sheetPr codeName="Sheet2"/>
  <dimension ref="A1:N83"/>
  <sheetViews>
    <sheetView zoomScaleSheetLayoutView="62" zoomScalePageLayoutView="0" workbookViewId="0" topLeftCell="A1">
      <selection activeCell="B1" sqref="B1"/>
    </sheetView>
  </sheetViews>
  <sheetFormatPr defaultColWidth="9.140625" defaultRowHeight="12.75"/>
  <cols>
    <col min="1" max="1" width="2.7109375" style="1" bestFit="1" customWidth="1"/>
    <col min="2" max="2" width="22.57421875" style="1" customWidth="1"/>
    <col min="3" max="3" width="10.28125" style="1" customWidth="1"/>
    <col min="4" max="4" width="41.00390625" style="1" customWidth="1"/>
    <col min="5" max="5" width="3.7109375" style="1" customWidth="1"/>
    <col min="6" max="6" width="161.57421875" style="1" bestFit="1" customWidth="1"/>
    <col min="7" max="7" width="6.00390625" style="1" customWidth="1"/>
    <col min="8" max="8" width="9.421875" style="1" customWidth="1"/>
    <col min="9" max="16384" width="9.140625" style="1" customWidth="1"/>
  </cols>
  <sheetData>
    <row r="1" spans="1:7" ht="12.75">
      <c r="A1" s="22"/>
      <c r="B1" s="22"/>
      <c r="C1" s="22"/>
      <c r="D1" s="22"/>
      <c r="E1" s="22"/>
      <c r="F1" s="22"/>
      <c r="G1" s="22"/>
    </row>
    <row r="2" spans="1:8" ht="12.75">
      <c r="A2" s="22"/>
      <c r="B2" s="76" t="s">
        <v>547</v>
      </c>
      <c r="C2" s="22"/>
      <c r="D2" s="22"/>
      <c r="E2" s="22"/>
      <c r="F2" s="22"/>
      <c r="G2" s="78"/>
      <c r="H2" s="4"/>
    </row>
    <row r="3" spans="1:8" ht="12.75">
      <c r="A3" s="22"/>
      <c r="B3" s="22"/>
      <c r="C3" s="22"/>
      <c r="D3" s="22"/>
      <c r="E3" s="22"/>
      <c r="F3" s="22"/>
      <c r="G3" s="78"/>
      <c r="H3" s="4"/>
    </row>
    <row r="4" spans="1:8" ht="13.5" thickBot="1">
      <c r="A4" s="22"/>
      <c r="B4" s="22"/>
      <c r="C4" s="22"/>
      <c r="D4" s="22"/>
      <c r="E4" s="22"/>
      <c r="F4" s="22"/>
      <c r="G4" s="78"/>
      <c r="H4" s="4"/>
    </row>
    <row r="5" spans="1:8" ht="52.5" customHeight="1" thickBot="1">
      <c r="A5" s="22"/>
      <c r="B5" s="18">
        <v>1</v>
      </c>
      <c r="C5" s="18" t="s">
        <v>499</v>
      </c>
      <c r="D5" s="53" t="s">
        <v>494</v>
      </c>
      <c r="E5" s="22"/>
      <c r="F5" s="22"/>
      <c r="G5" s="78"/>
      <c r="H5" s="4"/>
    </row>
    <row r="6" spans="1:8" ht="77.25" thickBot="1">
      <c r="A6" s="22"/>
      <c r="B6" s="18">
        <v>2</v>
      </c>
      <c r="C6" s="18" t="s">
        <v>471</v>
      </c>
      <c r="D6" s="54" t="s">
        <v>495</v>
      </c>
      <c r="E6" s="22"/>
      <c r="F6" s="22"/>
      <c r="G6" s="78"/>
      <c r="H6" s="4"/>
    </row>
    <row r="7" spans="1:8" ht="51.75" thickBot="1">
      <c r="A7" s="22"/>
      <c r="B7" s="18">
        <v>3</v>
      </c>
      <c r="C7" s="18" t="s">
        <v>472</v>
      </c>
      <c r="D7" s="54" t="s">
        <v>496</v>
      </c>
      <c r="E7" s="22"/>
      <c r="F7" s="22"/>
      <c r="G7" s="78"/>
      <c r="H7" s="4"/>
    </row>
    <row r="8" spans="1:8" ht="64.5" thickBot="1">
      <c r="A8" s="22"/>
      <c r="B8" s="18">
        <v>4</v>
      </c>
      <c r="C8" s="18" t="s">
        <v>473</v>
      </c>
      <c r="D8" s="54" t="s">
        <v>497</v>
      </c>
      <c r="E8" s="22"/>
      <c r="F8" s="22"/>
      <c r="G8" s="78"/>
      <c r="H8" s="4"/>
    </row>
    <row r="9" spans="1:8" ht="64.5" thickBot="1">
      <c r="A9" s="22"/>
      <c r="B9" s="18">
        <v>5</v>
      </c>
      <c r="C9" s="18" t="s">
        <v>474</v>
      </c>
      <c r="D9" s="55" t="s">
        <v>498</v>
      </c>
      <c r="E9" s="22"/>
      <c r="F9" s="22"/>
      <c r="G9" s="78"/>
      <c r="H9" s="4"/>
    </row>
    <row r="10" spans="1:7" ht="12.75">
      <c r="A10" s="22"/>
      <c r="B10" s="22"/>
      <c r="C10" s="22"/>
      <c r="D10" s="56"/>
      <c r="E10" s="22"/>
      <c r="F10" s="22"/>
      <c r="G10" s="22"/>
    </row>
    <row r="11" spans="1:7" ht="12.75">
      <c r="A11" s="22"/>
      <c r="B11" s="22"/>
      <c r="C11" s="22"/>
      <c r="D11" s="56"/>
      <c r="E11" s="22"/>
      <c r="F11" s="22"/>
      <c r="G11" s="22"/>
    </row>
    <row r="12" spans="1:14" ht="52.5">
      <c r="A12" s="18"/>
      <c r="B12" s="57" t="s">
        <v>475</v>
      </c>
      <c r="C12" s="57"/>
      <c r="D12" s="58" t="s">
        <v>534</v>
      </c>
      <c r="E12" s="59" t="s">
        <v>481</v>
      </c>
      <c r="F12" s="60" t="s">
        <v>482</v>
      </c>
      <c r="G12" s="79" t="s">
        <v>100</v>
      </c>
      <c r="H12" s="3"/>
      <c r="I12" s="3"/>
      <c r="J12" s="3"/>
      <c r="K12" s="3"/>
      <c r="L12" s="44"/>
      <c r="M12" s="3"/>
      <c r="N12" s="4"/>
    </row>
    <row r="13" spans="1:14" ht="12.75">
      <c r="A13" s="18">
        <v>1</v>
      </c>
      <c r="B13" s="18" t="s">
        <v>476</v>
      </c>
      <c r="C13" s="18">
        <v>1</v>
      </c>
      <c r="D13" s="19" t="s">
        <v>39</v>
      </c>
      <c r="E13" s="18">
        <v>1</v>
      </c>
      <c r="F13" s="20" t="s">
        <v>677</v>
      </c>
      <c r="G13" s="89"/>
      <c r="H13" s="30"/>
      <c r="I13" s="30"/>
      <c r="J13" s="30"/>
      <c r="K13" s="30"/>
      <c r="L13" s="30"/>
      <c r="M13" s="4"/>
      <c r="N13" s="4"/>
    </row>
    <row r="14" spans="1:13" ht="12.75">
      <c r="A14" s="18"/>
      <c r="B14" s="18"/>
      <c r="C14" s="18">
        <v>2</v>
      </c>
      <c r="D14" s="21" t="s">
        <v>41</v>
      </c>
      <c r="E14" s="18">
        <v>2</v>
      </c>
      <c r="F14" s="20" t="s">
        <v>678</v>
      </c>
      <c r="G14" s="89"/>
      <c r="H14" s="30"/>
      <c r="I14" s="4"/>
      <c r="J14" s="30"/>
      <c r="K14" s="30"/>
      <c r="L14" s="30"/>
      <c r="M14" s="4"/>
    </row>
    <row r="15" spans="1:14" ht="12.75">
      <c r="A15" s="18"/>
      <c r="B15" s="18"/>
      <c r="C15" s="18">
        <v>3</v>
      </c>
      <c r="D15" s="19" t="s">
        <v>742</v>
      </c>
      <c r="E15" s="18">
        <v>3</v>
      </c>
      <c r="F15" s="22" t="s">
        <v>218</v>
      </c>
      <c r="G15" s="89"/>
      <c r="H15" s="30"/>
      <c r="I15" s="30"/>
      <c r="J15" s="30"/>
      <c r="K15" s="30"/>
      <c r="L15" s="30"/>
      <c r="M15" s="4"/>
      <c r="N15" s="4"/>
    </row>
    <row r="16" spans="1:14" ht="12.75">
      <c r="A16" s="18"/>
      <c r="B16" s="18"/>
      <c r="C16" s="18">
        <v>4</v>
      </c>
      <c r="D16" s="19" t="s">
        <v>42</v>
      </c>
      <c r="E16" s="18">
        <v>4</v>
      </c>
      <c r="F16" s="19" t="s">
        <v>690</v>
      </c>
      <c r="G16" s="89"/>
      <c r="H16" s="30"/>
      <c r="I16" s="30"/>
      <c r="J16" s="30"/>
      <c r="K16" s="30"/>
      <c r="L16" s="30"/>
      <c r="M16" s="4"/>
      <c r="N16" s="4"/>
    </row>
    <row r="17" spans="1:14" ht="12.75">
      <c r="A17" s="18"/>
      <c r="B17" s="18"/>
      <c r="C17" s="18">
        <v>5</v>
      </c>
      <c r="D17" s="19" t="s">
        <v>40</v>
      </c>
      <c r="E17" s="18">
        <v>5</v>
      </c>
      <c r="F17" s="19" t="s">
        <v>223</v>
      </c>
      <c r="G17" s="89"/>
      <c r="H17" s="30"/>
      <c r="I17" s="30"/>
      <c r="J17" s="30"/>
      <c r="K17" s="30"/>
      <c r="L17" s="30"/>
      <c r="M17" s="4"/>
      <c r="N17" s="4"/>
    </row>
    <row r="18" spans="1:14" ht="12.75">
      <c r="A18" s="18"/>
      <c r="B18" s="18"/>
      <c r="C18" s="18">
        <v>6</v>
      </c>
      <c r="D18" s="19" t="s">
        <v>517</v>
      </c>
      <c r="E18" s="18">
        <v>6</v>
      </c>
      <c r="F18" s="22" t="s">
        <v>184</v>
      </c>
      <c r="G18" s="89"/>
      <c r="H18" s="30"/>
      <c r="I18" s="30"/>
      <c r="J18" s="30"/>
      <c r="K18" s="30"/>
      <c r="L18" s="30"/>
      <c r="M18" s="4"/>
      <c r="N18" s="4"/>
    </row>
    <row r="19" spans="1:14" ht="12.75">
      <c r="A19" s="18"/>
      <c r="B19" s="18"/>
      <c r="C19" s="18">
        <v>7</v>
      </c>
      <c r="D19" s="23" t="s">
        <v>182</v>
      </c>
      <c r="E19" s="18">
        <v>7</v>
      </c>
      <c r="F19" s="19" t="s">
        <v>484</v>
      </c>
      <c r="G19" s="89"/>
      <c r="H19" s="30"/>
      <c r="I19" s="30"/>
      <c r="J19" s="30"/>
      <c r="K19" s="30"/>
      <c r="L19" s="30"/>
      <c r="M19" s="4"/>
      <c r="N19" s="4"/>
    </row>
    <row r="20" spans="1:14" ht="12.75">
      <c r="A20" s="18"/>
      <c r="B20" s="18"/>
      <c r="C20" s="18">
        <v>8</v>
      </c>
      <c r="D20" s="19" t="s">
        <v>516</v>
      </c>
      <c r="E20" s="18">
        <v>8</v>
      </c>
      <c r="F20" s="22" t="s">
        <v>185</v>
      </c>
      <c r="G20" s="89"/>
      <c r="H20" s="30"/>
      <c r="I20" s="30"/>
      <c r="J20" s="30"/>
      <c r="K20" s="30"/>
      <c r="L20" s="30"/>
      <c r="M20" s="4"/>
      <c r="N20" s="4"/>
    </row>
    <row r="21" spans="1:14" ht="12.75">
      <c r="A21" s="18"/>
      <c r="B21" s="18"/>
      <c r="C21" s="18">
        <v>9</v>
      </c>
      <c r="D21" s="19" t="s">
        <v>199</v>
      </c>
      <c r="E21" s="18">
        <v>9</v>
      </c>
      <c r="F21" s="19" t="s">
        <v>488</v>
      </c>
      <c r="G21" s="89"/>
      <c r="H21" s="30"/>
      <c r="I21" s="30"/>
      <c r="J21" s="30"/>
      <c r="K21" s="30"/>
      <c r="L21" s="30"/>
      <c r="M21" s="4"/>
      <c r="N21" s="4"/>
    </row>
    <row r="22" spans="1:14" ht="12.75">
      <c r="A22" s="18"/>
      <c r="B22" s="18"/>
      <c r="C22" s="18">
        <v>10</v>
      </c>
      <c r="D22" s="20" t="s">
        <v>188</v>
      </c>
      <c r="E22" s="18">
        <v>10</v>
      </c>
      <c r="F22" s="20" t="s">
        <v>186</v>
      </c>
      <c r="G22" s="89"/>
      <c r="H22" s="30"/>
      <c r="I22" s="30"/>
      <c r="J22" s="30"/>
      <c r="K22" s="30"/>
      <c r="L22" s="30"/>
      <c r="M22" s="4"/>
      <c r="N22" s="4"/>
    </row>
    <row r="23" spans="1:14" ht="12.75">
      <c r="A23" s="39"/>
      <c r="B23" s="39"/>
      <c r="C23" s="39"/>
      <c r="D23" s="52"/>
      <c r="E23" s="39"/>
      <c r="F23" s="52"/>
      <c r="G23" s="31"/>
      <c r="H23" s="30"/>
      <c r="I23" s="30"/>
      <c r="J23" s="30"/>
      <c r="K23" s="30"/>
      <c r="L23" s="30"/>
      <c r="M23" s="4"/>
      <c r="N23" s="4"/>
    </row>
    <row r="24" spans="1:14" ht="12.75">
      <c r="A24" s="61"/>
      <c r="B24" s="75" t="s">
        <v>546</v>
      </c>
      <c r="C24" s="62"/>
      <c r="D24" s="62"/>
      <c r="E24" s="61"/>
      <c r="F24" s="63"/>
      <c r="G24" s="31"/>
      <c r="H24" s="30"/>
      <c r="I24" s="30"/>
      <c r="J24" s="30"/>
      <c r="K24" s="30"/>
      <c r="L24" s="30"/>
      <c r="M24" s="4"/>
      <c r="N24" s="4"/>
    </row>
    <row r="25" spans="1:14" ht="12.75">
      <c r="A25" s="61"/>
      <c r="B25" s="62"/>
      <c r="C25" s="62"/>
      <c r="D25" s="62"/>
      <c r="E25" s="61"/>
      <c r="F25" s="63"/>
      <c r="G25" s="31"/>
      <c r="H25" s="30"/>
      <c r="I25" s="30"/>
      <c r="J25" s="30"/>
      <c r="K25" s="30"/>
      <c r="L25" s="30"/>
      <c r="M25" s="4"/>
      <c r="N25" s="4"/>
    </row>
    <row r="26" spans="1:14" ht="13.5" thickBot="1">
      <c r="A26" s="61"/>
      <c r="B26" s="62"/>
      <c r="C26" s="62"/>
      <c r="D26" s="62"/>
      <c r="E26" s="61"/>
      <c r="F26" s="63"/>
      <c r="G26" s="31"/>
      <c r="H26" s="30"/>
      <c r="I26" s="30"/>
      <c r="J26" s="30"/>
      <c r="K26" s="30"/>
      <c r="L26" s="30"/>
      <c r="M26" s="4"/>
      <c r="N26" s="4"/>
    </row>
    <row r="27" spans="1:14" ht="64.5" thickBot="1">
      <c r="A27" s="61"/>
      <c r="B27" s="61">
        <v>1</v>
      </c>
      <c r="C27" s="61" t="s">
        <v>749</v>
      </c>
      <c r="D27" s="64" t="s">
        <v>258</v>
      </c>
      <c r="E27" s="61"/>
      <c r="F27" s="63"/>
      <c r="G27" s="31"/>
      <c r="H27" s="30"/>
      <c r="I27" s="30"/>
      <c r="J27" s="30"/>
      <c r="K27" s="30"/>
      <c r="L27" s="30"/>
      <c r="M27" s="4"/>
      <c r="N27" s="4"/>
    </row>
    <row r="28" spans="1:14" ht="55.5" customHeight="1" thickBot="1">
      <c r="A28" s="61"/>
      <c r="B28" s="61">
        <v>2</v>
      </c>
      <c r="C28" s="61" t="s">
        <v>473</v>
      </c>
      <c r="D28" s="65" t="s">
        <v>260</v>
      </c>
      <c r="E28" s="61"/>
      <c r="F28" s="63"/>
      <c r="G28" s="31"/>
      <c r="H28" s="30"/>
      <c r="I28" s="30"/>
      <c r="J28" s="30"/>
      <c r="K28" s="30"/>
      <c r="L28" s="30"/>
      <c r="M28" s="4"/>
      <c r="N28" s="4"/>
    </row>
    <row r="29" spans="1:14" ht="64.5" thickBot="1">
      <c r="A29" s="61"/>
      <c r="B29" s="61">
        <v>3</v>
      </c>
      <c r="C29" s="61" t="s">
        <v>472</v>
      </c>
      <c r="D29" s="65" t="s">
        <v>259</v>
      </c>
      <c r="E29" s="61"/>
      <c r="F29" s="63"/>
      <c r="G29" s="31"/>
      <c r="H29" s="30"/>
      <c r="I29" s="30"/>
      <c r="J29" s="30"/>
      <c r="K29" s="30"/>
      <c r="L29" s="30"/>
      <c r="M29" s="4"/>
      <c r="N29" s="4"/>
    </row>
    <row r="30" spans="1:14" ht="68.25" customHeight="1" thickBot="1">
      <c r="A30" s="61"/>
      <c r="B30" s="61">
        <v>4</v>
      </c>
      <c r="C30" s="61" t="s">
        <v>750</v>
      </c>
      <c r="D30" s="65" t="s">
        <v>96</v>
      </c>
      <c r="E30" s="61"/>
      <c r="F30" s="63"/>
      <c r="G30" s="31"/>
      <c r="H30" s="30"/>
      <c r="I30" s="30"/>
      <c r="J30" s="30"/>
      <c r="K30" s="30"/>
      <c r="L30" s="30"/>
      <c r="M30" s="4"/>
      <c r="N30" s="4"/>
    </row>
    <row r="31" spans="1:14" ht="84" customHeight="1" thickBot="1">
      <c r="A31" s="61"/>
      <c r="B31" s="61">
        <v>5</v>
      </c>
      <c r="C31" s="61" t="s">
        <v>751</v>
      </c>
      <c r="D31" s="65" t="s">
        <v>97</v>
      </c>
      <c r="E31" s="61"/>
      <c r="F31" s="63"/>
      <c r="G31" s="31"/>
      <c r="H31" s="30"/>
      <c r="I31" s="30"/>
      <c r="J31" s="30"/>
      <c r="K31" s="30"/>
      <c r="L31" s="30"/>
      <c r="M31" s="4"/>
      <c r="N31" s="4"/>
    </row>
    <row r="32" spans="1:14" ht="12.75">
      <c r="A32" s="61"/>
      <c r="B32" s="61"/>
      <c r="C32" s="61"/>
      <c r="D32" s="63"/>
      <c r="E32" s="61"/>
      <c r="F32" s="63"/>
      <c r="G32" s="31"/>
      <c r="H32" s="30"/>
      <c r="I32" s="30"/>
      <c r="J32" s="30"/>
      <c r="K32" s="30"/>
      <c r="L32" s="30"/>
      <c r="M32" s="4"/>
      <c r="N32" s="4"/>
    </row>
    <row r="33" spans="1:14" ht="12.75">
      <c r="A33" s="61"/>
      <c r="B33" s="61"/>
      <c r="C33" s="61"/>
      <c r="D33" s="63"/>
      <c r="E33" s="61"/>
      <c r="F33" s="63"/>
      <c r="G33" s="31"/>
      <c r="H33" s="30"/>
      <c r="I33" s="30"/>
      <c r="J33" s="30"/>
      <c r="K33" s="30"/>
      <c r="L33" s="30"/>
      <c r="M33" s="4"/>
      <c r="N33" s="4"/>
    </row>
    <row r="34" spans="1:14" ht="12.75">
      <c r="A34" s="61"/>
      <c r="B34" s="61"/>
      <c r="C34" s="61"/>
      <c r="D34" s="63"/>
      <c r="E34" s="61"/>
      <c r="F34" s="63"/>
      <c r="G34" s="31"/>
      <c r="H34" s="30"/>
      <c r="I34" s="30"/>
      <c r="J34" s="30"/>
      <c r="K34" s="30"/>
      <c r="L34" s="30"/>
      <c r="M34" s="4"/>
      <c r="N34" s="4"/>
    </row>
    <row r="35" spans="1:14" ht="52.5">
      <c r="A35" s="61"/>
      <c r="B35" s="66" t="s">
        <v>475</v>
      </c>
      <c r="C35" s="66"/>
      <c r="D35" s="67" t="s">
        <v>534</v>
      </c>
      <c r="E35" s="68" t="s">
        <v>481</v>
      </c>
      <c r="F35" s="69" t="s">
        <v>482</v>
      </c>
      <c r="G35" s="43" t="s">
        <v>100</v>
      </c>
      <c r="H35" s="3"/>
      <c r="I35" s="3"/>
      <c r="J35" s="3"/>
      <c r="K35" s="3"/>
      <c r="L35" s="44"/>
      <c r="M35" s="3"/>
      <c r="N35" s="4"/>
    </row>
    <row r="36" spans="1:14" s="7" customFormat="1" ht="12.75">
      <c r="A36" s="70">
        <v>2</v>
      </c>
      <c r="B36" s="70" t="s">
        <v>545</v>
      </c>
      <c r="C36" s="70">
        <v>1</v>
      </c>
      <c r="D36" s="71" t="s">
        <v>45</v>
      </c>
      <c r="E36" s="70">
        <v>1</v>
      </c>
      <c r="F36" s="71" t="s">
        <v>68</v>
      </c>
      <c r="G36" s="31"/>
      <c r="H36" s="30"/>
      <c r="I36" s="30"/>
      <c r="J36" s="30"/>
      <c r="K36" s="30"/>
      <c r="L36" s="30"/>
      <c r="M36" s="6"/>
      <c r="N36" s="6"/>
    </row>
    <row r="37" spans="1:14" s="7" customFormat="1" ht="12.75">
      <c r="A37" s="70"/>
      <c r="B37" s="70"/>
      <c r="C37" s="70">
        <v>2</v>
      </c>
      <c r="D37" s="72" t="s">
        <v>61</v>
      </c>
      <c r="E37" s="70">
        <v>2</v>
      </c>
      <c r="F37" s="71" t="s">
        <v>667</v>
      </c>
      <c r="G37" s="31"/>
      <c r="H37" s="30"/>
      <c r="I37" s="30"/>
      <c r="J37" s="30"/>
      <c r="K37" s="30"/>
      <c r="L37" s="30"/>
      <c r="M37" s="6"/>
      <c r="N37" s="6"/>
    </row>
    <row r="38" spans="1:14" s="7" customFormat="1" ht="12.75">
      <c r="A38" s="70"/>
      <c r="B38" s="70"/>
      <c r="C38" s="70">
        <v>3</v>
      </c>
      <c r="D38" s="73" t="s">
        <v>37</v>
      </c>
      <c r="E38" s="70">
        <v>3</v>
      </c>
      <c r="F38" s="72" t="s">
        <v>668</v>
      </c>
      <c r="G38" s="31"/>
      <c r="H38" s="30"/>
      <c r="I38" s="30"/>
      <c r="J38" s="30"/>
      <c r="K38" s="30"/>
      <c r="L38" s="30"/>
      <c r="M38" s="6"/>
      <c r="N38" s="6"/>
    </row>
    <row r="39" spans="1:14" s="7" customFormat="1" ht="12.75">
      <c r="A39" s="70"/>
      <c r="B39" s="70"/>
      <c r="C39" s="70"/>
      <c r="D39" s="73"/>
      <c r="E39" s="70">
        <v>4</v>
      </c>
      <c r="F39" s="72" t="s">
        <v>737</v>
      </c>
      <c r="G39" s="31"/>
      <c r="H39" s="30"/>
      <c r="I39" s="30"/>
      <c r="J39" s="30"/>
      <c r="K39" s="30"/>
      <c r="L39" s="30"/>
      <c r="M39" s="6"/>
      <c r="N39" s="6"/>
    </row>
    <row r="40" spans="1:14" s="7" customFormat="1" ht="12.75">
      <c r="A40" s="70"/>
      <c r="B40" s="70"/>
      <c r="C40" s="70"/>
      <c r="D40" s="73"/>
      <c r="E40" s="70">
        <v>5</v>
      </c>
      <c r="F40" s="72" t="s">
        <v>193</v>
      </c>
      <c r="G40" s="31"/>
      <c r="H40" s="30"/>
      <c r="I40" s="30"/>
      <c r="J40" s="30"/>
      <c r="K40" s="30"/>
      <c r="L40" s="30"/>
      <c r="M40" s="6"/>
      <c r="N40" s="6"/>
    </row>
    <row r="41" spans="1:14" s="7" customFormat="1" ht="12.75">
      <c r="A41" s="70"/>
      <c r="B41" s="70"/>
      <c r="C41" s="70">
        <v>4</v>
      </c>
      <c r="D41" s="73" t="s">
        <v>38</v>
      </c>
      <c r="E41" s="70">
        <v>6</v>
      </c>
      <c r="F41" s="71" t="s">
        <v>752</v>
      </c>
      <c r="G41" s="31"/>
      <c r="H41" s="30"/>
      <c r="I41" s="30"/>
      <c r="J41" s="30"/>
      <c r="K41" s="30"/>
      <c r="L41" s="30"/>
      <c r="M41" s="6"/>
      <c r="N41" s="6"/>
    </row>
    <row r="42" spans="1:14" s="7" customFormat="1" ht="12.75">
      <c r="A42" s="70"/>
      <c r="B42" s="70"/>
      <c r="C42" s="70">
        <v>5</v>
      </c>
      <c r="D42" s="73" t="s">
        <v>740</v>
      </c>
      <c r="E42" s="70">
        <v>7</v>
      </c>
      <c r="F42" s="74" t="s">
        <v>753</v>
      </c>
      <c r="G42" s="31"/>
      <c r="H42" s="30"/>
      <c r="I42" s="30"/>
      <c r="J42" s="30"/>
      <c r="K42" s="30"/>
      <c r="L42" s="30"/>
      <c r="M42" s="6"/>
      <c r="N42" s="6"/>
    </row>
    <row r="43" spans="1:14" s="7" customFormat="1" ht="12.75">
      <c r="A43" s="70"/>
      <c r="B43" s="70"/>
      <c r="C43" s="70">
        <v>6</v>
      </c>
      <c r="D43" s="73" t="s">
        <v>54</v>
      </c>
      <c r="E43" s="70">
        <v>8</v>
      </c>
      <c r="F43" s="71" t="s">
        <v>665</v>
      </c>
      <c r="G43" s="31"/>
      <c r="H43" s="30"/>
      <c r="I43" s="30"/>
      <c r="J43" s="30"/>
      <c r="K43" s="30"/>
      <c r="L43" s="6"/>
      <c r="M43" s="6"/>
      <c r="N43" s="6"/>
    </row>
    <row r="44" spans="1:14" s="7" customFormat="1" ht="12.75">
      <c r="A44" s="70"/>
      <c r="B44" s="70"/>
      <c r="C44" s="70"/>
      <c r="D44" s="73"/>
      <c r="E44" s="70">
        <v>10</v>
      </c>
      <c r="F44" s="71" t="s">
        <v>183</v>
      </c>
      <c r="G44" s="31"/>
      <c r="H44" s="30"/>
      <c r="I44" s="30"/>
      <c r="J44" s="30"/>
      <c r="K44" s="30"/>
      <c r="L44" s="6"/>
      <c r="M44" s="6"/>
      <c r="N44" s="6"/>
    </row>
    <row r="45" spans="1:14" s="7" customFormat="1" ht="12.75">
      <c r="A45" s="70"/>
      <c r="B45" s="70"/>
      <c r="C45" s="73">
        <v>7</v>
      </c>
      <c r="D45" s="73" t="s">
        <v>741</v>
      </c>
      <c r="E45" s="70">
        <v>11</v>
      </c>
      <c r="F45" s="71" t="s">
        <v>738</v>
      </c>
      <c r="G45" s="31"/>
      <c r="H45" s="30"/>
      <c r="I45" s="30"/>
      <c r="J45" s="30"/>
      <c r="K45" s="30"/>
      <c r="L45" s="6"/>
      <c r="M45" s="6"/>
      <c r="N45" s="6"/>
    </row>
    <row r="46" spans="1:14" s="7" customFormat="1" ht="12.75">
      <c r="A46" s="70"/>
      <c r="B46" s="70"/>
      <c r="C46" s="73">
        <v>8</v>
      </c>
      <c r="D46" s="73" t="s">
        <v>739</v>
      </c>
      <c r="E46" s="70">
        <v>12</v>
      </c>
      <c r="F46" s="71" t="s">
        <v>666</v>
      </c>
      <c r="G46" s="31"/>
      <c r="H46" s="30"/>
      <c r="I46" s="30"/>
      <c r="J46" s="30"/>
      <c r="K46" s="30"/>
      <c r="L46" s="6"/>
      <c r="M46" s="6"/>
      <c r="N46" s="6"/>
    </row>
    <row r="47" spans="1:7" ht="12.75">
      <c r="A47" s="62"/>
      <c r="B47" s="62"/>
      <c r="C47" s="62"/>
      <c r="D47" s="62"/>
      <c r="E47" s="62"/>
      <c r="F47" s="62"/>
      <c r="G47" s="8"/>
    </row>
    <row r="48" spans="1:7" ht="12.75">
      <c r="A48" s="8"/>
      <c r="B48" s="8"/>
      <c r="C48" s="8"/>
      <c r="D48" s="8"/>
      <c r="E48" s="8"/>
      <c r="F48" s="8"/>
      <c r="G48" s="8"/>
    </row>
    <row r="49" spans="1:7" ht="12.75">
      <c r="A49" s="8"/>
      <c r="B49" s="8"/>
      <c r="C49" s="8"/>
      <c r="D49" s="8"/>
      <c r="E49" s="8"/>
      <c r="F49" s="8"/>
      <c r="G49" s="8"/>
    </row>
    <row r="50" spans="1:7" ht="12.75">
      <c r="A50" s="8"/>
      <c r="B50" s="8"/>
      <c r="C50" s="8"/>
      <c r="D50" s="8"/>
      <c r="E50" s="8"/>
      <c r="F50" s="8"/>
      <c r="G50" s="8"/>
    </row>
    <row r="51" spans="1:7" ht="12.75">
      <c r="A51" s="8"/>
      <c r="B51" s="8"/>
      <c r="C51" s="8"/>
      <c r="D51" s="8"/>
      <c r="E51" s="8"/>
      <c r="F51" s="8"/>
      <c r="G51" s="8"/>
    </row>
    <row r="52" spans="1:7" ht="12.75">
      <c r="A52" s="8"/>
      <c r="B52" s="8"/>
      <c r="C52" s="8"/>
      <c r="D52" s="8"/>
      <c r="E52" s="8"/>
      <c r="F52" s="8"/>
      <c r="G52" s="8"/>
    </row>
    <row r="53" spans="1:7" ht="12.75">
      <c r="A53" s="8"/>
      <c r="B53" s="8"/>
      <c r="C53" s="8"/>
      <c r="D53" s="8"/>
      <c r="E53" s="8"/>
      <c r="F53" s="8"/>
      <c r="G53" s="8"/>
    </row>
    <row r="54" spans="1:7" ht="12.75">
      <c r="A54" s="8"/>
      <c r="B54" s="8"/>
      <c r="C54" s="8"/>
      <c r="D54" s="8"/>
      <c r="E54" s="8"/>
      <c r="F54" s="8"/>
      <c r="G54" s="8"/>
    </row>
    <row r="55" spans="1:7" ht="12.75">
      <c r="A55" s="8"/>
      <c r="B55" s="8"/>
      <c r="C55" s="8"/>
      <c r="D55" s="8"/>
      <c r="E55" s="8"/>
      <c r="F55" s="8"/>
      <c r="G55" s="8"/>
    </row>
    <row r="56" spans="1:7" ht="12.75">
      <c r="A56" s="8"/>
      <c r="B56" s="8"/>
      <c r="C56" s="8"/>
      <c r="D56" s="8"/>
      <c r="E56" s="8"/>
      <c r="F56" s="8"/>
      <c r="G56" s="8"/>
    </row>
    <row r="57" spans="1:7" ht="12.75">
      <c r="A57" s="8"/>
      <c r="B57" s="8"/>
      <c r="C57" s="8"/>
      <c r="D57" s="8"/>
      <c r="E57" s="8"/>
      <c r="F57" s="8"/>
      <c r="G57" s="8"/>
    </row>
    <row r="58" spans="1:7" ht="12.75">
      <c r="A58" s="8"/>
      <c r="B58" s="8"/>
      <c r="C58" s="8"/>
      <c r="D58" s="8"/>
      <c r="E58" s="8"/>
      <c r="F58" s="8"/>
      <c r="G58" s="8"/>
    </row>
    <row r="59" spans="1:7" ht="12.75">
      <c r="A59" s="8"/>
      <c r="B59" s="8"/>
      <c r="C59" s="8"/>
      <c r="D59" s="8"/>
      <c r="E59" s="8"/>
      <c r="F59" s="8"/>
      <c r="G59" s="8"/>
    </row>
    <row r="60" spans="1:7" ht="12.75">
      <c r="A60" s="8"/>
      <c r="B60" s="8"/>
      <c r="C60" s="8"/>
      <c r="D60" s="8"/>
      <c r="E60" s="8"/>
      <c r="F60" s="8"/>
      <c r="G60" s="8"/>
    </row>
    <row r="61" spans="1:7" ht="12.75">
      <c r="A61" s="8"/>
      <c r="B61" s="8"/>
      <c r="C61" s="8"/>
      <c r="D61" s="8"/>
      <c r="E61" s="8"/>
      <c r="F61" s="8"/>
      <c r="G61" s="8"/>
    </row>
    <row r="62" spans="1:7" ht="12.75">
      <c r="A62" s="8"/>
      <c r="B62" s="8"/>
      <c r="C62" s="8"/>
      <c r="D62" s="8"/>
      <c r="E62" s="8"/>
      <c r="F62" s="8"/>
      <c r="G62" s="8"/>
    </row>
    <row r="63" spans="1:7" ht="12.75">
      <c r="A63" s="8"/>
      <c r="B63" s="8"/>
      <c r="C63" s="8"/>
      <c r="D63" s="8"/>
      <c r="E63" s="8"/>
      <c r="F63" s="8"/>
      <c r="G63" s="8"/>
    </row>
    <row r="64" spans="1:7" ht="12.75">
      <c r="A64" s="8"/>
      <c r="B64" s="8"/>
      <c r="C64" s="8"/>
      <c r="D64" s="8"/>
      <c r="E64" s="8"/>
      <c r="F64" s="8"/>
      <c r="G64" s="8"/>
    </row>
    <row r="65" spans="1:7" ht="12.75">
      <c r="A65" s="8"/>
      <c r="B65" s="8"/>
      <c r="C65" s="8"/>
      <c r="D65" s="8"/>
      <c r="E65" s="8"/>
      <c r="F65" s="8"/>
      <c r="G65" s="8"/>
    </row>
    <row r="66" spans="1:7" ht="12.75">
      <c r="A66" s="8"/>
      <c r="B66" s="8"/>
      <c r="C66" s="8"/>
      <c r="D66" s="8"/>
      <c r="E66" s="8"/>
      <c r="F66" s="8"/>
      <c r="G66" s="8"/>
    </row>
    <row r="67" spans="1:6" ht="12.75">
      <c r="A67" s="8"/>
      <c r="B67" s="8"/>
      <c r="C67" s="8"/>
      <c r="D67" s="8"/>
      <c r="E67" s="8"/>
      <c r="F67" s="8"/>
    </row>
    <row r="68" spans="1:6" ht="12.75">
      <c r="A68" s="8"/>
      <c r="B68" s="8"/>
      <c r="C68" s="8"/>
      <c r="D68" s="8"/>
      <c r="E68" s="8"/>
      <c r="F68" s="8"/>
    </row>
    <row r="69" spans="1:6" ht="12.75">
      <c r="A69" s="8"/>
      <c r="B69" s="8"/>
      <c r="C69" s="8"/>
      <c r="D69" s="8"/>
      <c r="E69" s="8"/>
      <c r="F69" s="8"/>
    </row>
    <row r="70" spans="1:6" ht="12.75">
      <c r="A70" s="8"/>
      <c r="B70" s="8"/>
      <c r="C70" s="8"/>
      <c r="D70" s="8"/>
      <c r="E70" s="8"/>
      <c r="F70" s="8"/>
    </row>
    <row r="71" spans="1:6" ht="12.75">
      <c r="A71" s="8"/>
      <c r="B71" s="8"/>
      <c r="C71" s="8"/>
      <c r="D71" s="8"/>
      <c r="E71" s="8"/>
      <c r="F71" s="8"/>
    </row>
    <row r="72" spans="1:6" ht="12.75">
      <c r="A72" s="8"/>
      <c r="B72" s="8"/>
      <c r="C72" s="8"/>
      <c r="D72" s="8"/>
      <c r="E72" s="8"/>
      <c r="F72" s="8"/>
    </row>
    <row r="73" spans="1:6" ht="12.75">
      <c r="A73" s="8"/>
      <c r="B73" s="8"/>
      <c r="C73" s="8"/>
      <c r="D73" s="8"/>
      <c r="E73" s="8"/>
      <c r="F73" s="8"/>
    </row>
    <row r="74" spans="1:6" ht="12.75">
      <c r="A74" s="8"/>
      <c r="B74" s="8"/>
      <c r="C74" s="8"/>
      <c r="D74" s="8"/>
      <c r="E74" s="8"/>
      <c r="F74" s="8"/>
    </row>
    <row r="75" spans="1:6" ht="12.75">
      <c r="A75" s="8"/>
      <c r="B75" s="8"/>
      <c r="C75" s="8"/>
      <c r="D75" s="8"/>
      <c r="E75" s="8"/>
      <c r="F75" s="8"/>
    </row>
    <row r="76" spans="1:6" ht="12.75">
      <c r="A76" s="8"/>
      <c r="B76" s="8"/>
      <c r="C76" s="8"/>
      <c r="D76" s="8"/>
      <c r="E76" s="8"/>
      <c r="F76" s="8"/>
    </row>
    <row r="77" spans="1:6" ht="12.75">
      <c r="A77" s="8"/>
      <c r="B77" s="8"/>
      <c r="C77" s="8"/>
      <c r="D77" s="8"/>
      <c r="E77" s="8"/>
      <c r="F77" s="8"/>
    </row>
    <row r="78" spans="1:6" ht="12.75">
      <c r="A78" s="8"/>
      <c r="B78" s="8"/>
      <c r="C78" s="8"/>
      <c r="D78" s="8"/>
      <c r="E78" s="8"/>
      <c r="F78" s="8"/>
    </row>
    <row r="79" spans="1:6" ht="12.75">
      <c r="A79" s="8"/>
      <c r="B79" s="8"/>
      <c r="C79" s="8"/>
      <c r="D79" s="8"/>
      <c r="E79" s="8"/>
      <c r="F79" s="8"/>
    </row>
    <row r="80" spans="1:6" ht="12.75">
      <c r="A80" s="8"/>
      <c r="B80" s="8"/>
      <c r="C80" s="8"/>
      <c r="D80" s="8"/>
      <c r="E80" s="8"/>
      <c r="F80" s="8"/>
    </row>
    <row r="81" spans="1:6" ht="12.75">
      <c r="A81" s="8"/>
      <c r="B81" s="8"/>
      <c r="C81" s="8"/>
      <c r="D81" s="8"/>
      <c r="E81" s="8"/>
      <c r="F81" s="8"/>
    </row>
    <row r="82" spans="1:6" ht="12.75">
      <c r="A82" s="8"/>
      <c r="B82" s="8"/>
      <c r="C82" s="8"/>
      <c r="D82" s="8"/>
      <c r="E82" s="8"/>
      <c r="F82" s="8"/>
    </row>
    <row r="83" spans="1:6" ht="12.75">
      <c r="A83" s="8"/>
      <c r="B83" s="8"/>
      <c r="C83" s="8"/>
      <c r="D83" s="8"/>
      <c r="E83" s="8"/>
      <c r="F83" s="8"/>
    </row>
  </sheetData>
  <sheetProtection password="CC08" sheet="1" objects="1" scenarios="1"/>
  <conditionalFormatting sqref="G13:G34 G36:G46">
    <cfRule type="cellIs" priority="1" dxfId="0" operator="between" stopIfTrue="1">
      <formula>1</formula>
      <formula>5</formula>
    </cfRule>
  </conditionalFormatting>
  <dataValidations count="1">
    <dataValidation type="whole" allowBlank="1" showInputMessage="1" showErrorMessage="1" error="Please enter a number between 1 &amp; 5" sqref="G13:G34 G36:G46">
      <formula1>1</formula1>
      <formula2>5</formula2>
    </dataValidation>
  </dataValidations>
  <printOptions/>
  <pageMargins left="0.75" right="0.48" top="1" bottom="1" header="0.5" footer="0.5"/>
  <pageSetup fitToHeight="3" horizontalDpi="600" verticalDpi="600" orientation="landscape" paperSize="9" scale="37" r:id="rId2"/>
  <drawing r:id="rId1"/>
</worksheet>
</file>

<file path=xl/worksheets/sheet4.xml><?xml version="1.0" encoding="utf-8"?>
<worksheet xmlns="http://schemas.openxmlformats.org/spreadsheetml/2006/main" xmlns:r="http://schemas.openxmlformats.org/officeDocument/2006/relationships">
  <sheetPr codeName="Sheet3"/>
  <dimension ref="A1:IU112"/>
  <sheetViews>
    <sheetView zoomScale="75" zoomScaleNormal="75" zoomScalePageLayoutView="0" workbookViewId="0" topLeftCell="A1">
      <selection activeCell="G23" sqref="G23:G107"/>
    </sheetView>
  </sheetViews>
  <sheetFormatPr defaultColWidth="9.140625" defaultRowHeight="12.75"/>
  <cols>
    <col min="1" max="1" width="5.421875" style="1" customWidth="1"/>
    <col min="2" max="2" width="24.140625" style="1" customWidth="1"/>
    <col min="3" max="3" width="10.28125" style="1" bestFit="1" customWidth="1"/>
    <col min="4" max="4" width="41.00390625" style="1" customWidth="1"/>
    <col min="5" max="5" width="3.7109375" style="1" customWidth="1"/>
    <col min="6" max="6" width="131.421875" style="1" customWidth="1"/>
    <col min="7" max="7" width="5.140625" style="1" customWidth="1"/>
    <col min="8" max="16384" width="9.140625" style="1" customWidth="1"/>
  </cols>
  <sheetData>
    <row r="1" spans="1:6" ht="12.75">
      <c r="A1" s="9"/>
      <c r="B1" s="9"/>
      <c r="C1" s="9"/>
      <c r="D1" s="9"/>
      <c r="E1" s="9"/>
      <c r="F1" s="9"/>
    </row>
    <row r="2" spans="1:6" ht="12.75">
      <c r="A2" s="9"/>
      <c r="B2" s="77" t="s">
        <v>747</v>
      </c>
      <c r="C2" s="9"/>
      <c r="D2" s="9"/>
      <c r="E2" s="9"/>
      <c r="F2" s="9"/>
    </row>
    <row r="3" spans="1:6" ht="12.75">
      <c r="A3" s="9"/>
      <c r="B3" s="9"/>
      <c r="C3" s="9"/>
      <c r="D3" s="9"/>
      <c r="E3" s="9"/>
      <c r="F3" s="9"/>
    </row>
    <row r="4" spans="1:6" ht="13.5" thickBot="1">
      <c r="A4" s="9"/>
      <c r="B4" s="9"/>
      <c r="C4" s="9"/>
      <c r="D4" s="9"/>
      <c r="E4" s="9"/>
      <c r="F4" s="9"/>
    </row>
    <row r="5" spans="1:6" ht="39" thickBot="1">
      <c r="A5" s="9"/>
      <c r="B5" s="10">
        <v>1</v>
      </c>
      <c r="C5" s="10" t="s">
        <v>499</v>
      </c>
      <c r="D5" s="11" t="s">
        <v>494</v>
      </c>
      <c r="E5" s="9"/>
      <c r="F5" s="9"/>
    </row>
    <row r="6" spans="1:6" ht="77.25" thickBot="1">
      <c r="A6" s="9"/>
      <c r="B6" s="10">
        <v>2</v>
      </c>
      <c r="C6" s="10" t="s">
        <v>471</v>
      </c>
      <c r="D6" s="12" t="s">
        <v>495</v>
      </c>
      <c r="E6" s="9"/>
      <c r="F6" s="9"/>
    </row>
    <row r="7" spans="1:6" ht="64.5" thickBot="1">
      <c r="A7" s="9"/>
      <c r="B7" s="10">
        <v>3</v>
      </c>
      <c r="C7" s="10" t="s">
        <v>472</v>
      </c>
      <c r="D7" s="12" t="s">
        <v>496</v>
      </c>
      <c r="E7" s="9"/>
      <c r="F7" s="9"/>
    </row>
    <row r="8" spans="1:6" ht="52.5" customHeight="1" thickBot="1">
      <c r="A8" s="9"/>
      <c r="B8" s="10">
        <v>4</v>
      </c>
      <c r="C8" s="10" t="s">
        <v>473</v>
      </c>
      <c r="D8" s="12" t="s">
        <v>497</v>
      </c>
      <c r="E8" s="9"/>
      <c r="F8" s="9"/>
    </row>
    <row r="9" spans="1:6" ht="64.5" thickBot="1">
      <c r="A9" s="9"/>
      <c r="B9" s="10">
        <v>5</v>
      </c>
      <c r="C9" s="10" t="s">
        <v>474</v>
      </c>
      <c r="D9" s="33" t="s">
        <v>498</v>
      </c>
      <c r="E9" s="9"/>
      <c r="F9" s="9"/>
    </row>
    <row r="10" spans="1:6" ht="12.75">
      <c r="A10" s="34"/>
      <c r="B10" s="34"/>
      <c r="C10" s="34"/>
      <c r="D10" s="35"/>
      <c r="E10" s="9"/>
      <c r="F10" s="9"/>
    </row>
    <row r="11" spans="1:6" ht="12.75">
      <c r="A11" s="34"/>
      <c r="B11" s="34"/>
      <c r="C11" s="34"/>
      <c r="D11" s="35"/>
      <c r="E11" s="9"/>
      <c r="F11" s="9"/>
    </row>
    <row r="12" spans="1:14" ht="73.5">
      <c r="A12" s="10"/>
      <c r="B12" s="14" t="s">
        <v>475</v>
      </c>
      <c r="C12" s="14"/>
      <c r="D12" s="15" t="s">
        <v>534</v>
      </c>
      <c r="E12" s="16" t="s">
        <v>481</v>
      </c>
      <c r="F12" s="17" t="s">
        <v>482</v>
      </c>
      <c r="G12" s="43" t="s">
        <v>100</v>
      </c>
      <c r="H12" s="3"/>
      <c r="I12" s="3"/>
      <c r="J12" s="3"/>
      <c r="K12" s="3"/>
      <c r="L12" s="44"/>
      <c r="M12" s="3"/>
      <c r="N12" s="4"/>
    </row>
    <row r="13" spans="1:23" s="8" customFormat="1" ht="12.75">
      <c r="A13" s="18">
        <v>3</v>
      </c>
      <c r="B13" s="18" t="s">
        <v>711</v>
      </c>
      <c r="C13" s="18">
        <v>1</v>
      </c>
      <c r="D13" s="36" t="s">
        <v>509</v>
      </c>
      <c r="E13" s="18">
        <v>1</v>
      </c>
      <c r="F13" s="18" t="s">
        <v>676</v>
      </c>
      <c r="G13" s="5"/>
      <c r="H13" s="30"/>
      <c r="I13" s="30"/>
      <c r="J13" s="30"/>
      <c r="K13" s="30"/>
      <c r="L13" s="30"/>
      <c r="M13" s="30"/>
      <c r="N13" s="30"/>
      <c r="O13" s="30"/>
      <c r="P13" s="30"/>
      <c r="Q13" s="30"/>
      <c r="R13" s="30"/>
      <c r="S13" s="30"/>
      <c r="T13" s="30"/>
      <c r="U13" s="30"/>
      <c r="V13" s="30"/>
      <c r="W13" s="30"/>
    </row>
    <row r="14" spans="1:23" s="8" customFormat="1" ht="12.75">
      <c r="A14" s="18"/>
      <c r="B14" s="18"/>
      <c r="C14" s="18">
        <v>2</v>
      </c>
      <c r="D14" s="36" t="s">
        <v>526</v>
      </c>
      <c r="E14" s="18">
        <v>2</v>
      </c>
      <c r="F14" s="18" t="s">
        <v>203</v>
      </c>
      <c r="G14" s="5"/>
      <c r="H14" s="30"/>
      <c r="I14" s="30"/>
      <c r="J14" s="30"/>
      <c r="K14" s="30"/>
      <c r="L14" s="30"/>
      <c r="M14" s="30"/>
      <c r="N14" s="30"/>
      <c r="O14" s="30"/>
      <c r="P14" s="30"/>
      <c r="Q14" s="30"/>
      <c r="R14" s="30"/>
      <c r="S14" s="30"/>
      <c r="T14" s="30"/>
      <c r="U14" s="30"/>
      <c r="V14" s="30"/>
      <c r="W14" s="30"/>
    </row>
    <row r="15" spans="1:23" s="8" customFormat="1" ht="12.75">
      <c r="A15" s="18"/>
      <c r="B15" s="18"/>
      <c r="C15" s="18">
        <v>3</v>
      </c>
      <c r="D15" s="36" t="s">
        <v>533</v>
      </c>
      <c r="E15" s="18">
        <v>3</v>
      </c>
      <c r="F15" s="36" t="s">
        <v>196</v>
      </c>
      <c r="G15" s="5"/>
      <c r="H15" s="30"/>
      <c r="I15" s="30"/>
      <c r="J15" s="30"/>
      <c r="K15" s="30"/>
      <c r="L15" s="30"/>
      <c r="M15" s="30"/>
      <c r="N15" s="30"/>
      <c r="O15" s="30"/>
      <c r="P15" s="30"/>
      <c r="Q15" s="30"/>
      <c r="R15" s="30"/>
      <c r="S15" s="30"/>
      <c r="T15" s="30"/>
      <c r="U15" s="30"/>
      <c r="V15" s="30"/>
      <c r="W15" s="30"/>
    </row>
    <row r="16" spans="1:23" s="8" customFormat="1" ht="12.75">
      <c r="A16" s="18"/>
      <c r="B16" s="18"/>
      <c r="C16" s="18">
        <v>4</v>
      </c>
      <c r="D16" s="36" t="s">
        <v>529</v>
      </c>
      <c r="E16" s="18">
        <v>4</v>
      </c>
      <c r="F16" s="18" t="s">
        <v>195</v>
      </c>
      <c r="G16" s="5"/>
      <c r="H16" s="30"/>
      <c r="I16" s="30"/>
      <c r="J16" s="30"/>
      <c r="K16" s="30"/>
      <c r="L16" s="30"/>
      <c r="M16" s="30"/>
      <c r="N16" s="30"/>
      <c r="O16" s="30"/>
      <c r="P16" s="30"/>
      <c r="Q16" s="30"/>
      <c r="R16" s="30"/>
      <c r="S16" s="30"/>
      <c r="T16" s="30"/>
      <c r="U16" s="30"/>
      <c r="V16" s="30"/>
      <c r="W16" s="30"/>
    </row>
    <row r="17" spans="1:23" s="8" customFormat="1" ht="12.75">
      <c r="A17" s="18"/>
      <c r="B17" s="18"/>
      <c r="C17" s="18">
        <v>5</v>
      </c>
      <c r="D17" s="36" t="s">
        <v>532</v>
      </c>
      <c r="E17" s="18">
        <v>5</v>
      </c>
      <c r="F17" s="18" t="s">
        <v>197</v>
      </c>
      <c r="G17" s="5"/>
      <c r="H17" s="30"/>
      <c r="I17" s="30"/>
      <c r="J17" s="30"/>
      <c r="K17" s="30"/>
      <c r="L17" s="30"/>
      <c r="M17" s="30"/>
      <c r="N17" s="30"/>
      <c r="O17" s="30"/>
      <c r="P17" s="30"/>
      <c r="Q17" s="30"/>
      <c r="R17" s="30"/>
      <c r="S17" s="30"/>
      <c r="T17" s="30"/>
      <c r="U17" s="30"/>
      <c r="V17" s="30"/>
      <c r="W17" s="30"/>
    </row>
    <row r="18" spans="1:23" s="8" customFormat="1" ht="12.75">
      <c r="A18" s="18"/>
      <c r="B18" s="18"/>
      <c r="C18" s="18">
        <v>6</v>
      </c>
      <c r="D18" s="36" t="s">
        <v>524</v>
      </c>
      <c r="E18" s="18">
        <v>6</v>
      </c>
      <c r="F18" s="37" t="s">
        <v>710</v>
      </c>
      <c r="G18" s="5"/>
      <c r="H18" s="30"/>
      <c r="I18" s="30"/>
      <c r="J18" s="30"/>
      <c r="K18" s="30"/>
      <c r="L18" s="30"/>
      <c r="M18" s="30"/>
      <c r="N18" s="30"/>
      <c r="O18" s="30"/>
      <c r="P18" s="30"/>
      <c r="Q18" s="30"/>
      <c r="R18" s="30"/>
      <c r="S18" s="30"/>
      <c r="T18" s="30"/>
      <c r="U18" s="30"/>
      <c r="V18" s="30"/>
      <c r="W18" s="30"/>
    </row>
    <row r="19" spans="1:23" s="8" customFormat="1" ht="12.75">
      <c r="A19" s="18"/>
      <c r="B19" s="18"/>
      <c r="C19" s="18">
        <v>7</v>
      </c>
      <c r="D19" s="36" t="s">
        <v>543</v>
      </c>
      <c r="E19" s="18">
        <v>7</v>
      </c>
      <c r="F19" s="18" t="s">
        <v>675</v>
      </c>
      <c r="G19" s="5"/>
      <c r="H19" s="30"/>
      <c r="I19" s="30"/>
      <c r="J19" s="30"/>
      <c r="K19" s="30"/>
      <c r="L19" s="30"/>
      <c r="M19" s="30"/>
      <c r="N19" s="30"/>
      <c r="O19" s="30"/>
      <c r="P19" s="30"/>
      <c r="Q19" s="30"/>
      <c r="R19" s="30"/>
      <c r="S19" s="30"/>
      <c r="T19" s="30"/>
      <c r="U19" s="30"/>
      <c r="V19" s="30"/>
      <c r="W19" s="30"/>
    </row>
    <row r="20" spans="1:23" s="8" customFormat="1" ht="12.75">
      <c r="A20" s="18"/>
      <c r="B20" s="18"/>
      <c r="C20" s="18">
        <v>8</v>
      </c>
      <c r="D20" s="36" t="s">
        <v>544</v>
      </c>
      <c r="E20" s="18">
        <v>8</v>
      </c>
      <c r="F20" s="38" t="s">
        <v>674</v>
      </c>
      <c r="G20" s="5"/>
      <c r="H20" s="30"/>
      <c r="I20" s="30"/>
      <c r="J20" s="30"/>
      <c r="K20" s="30"/>
      <c r="L20" s="30"/>
      <c r="M20" s="30"/>
      <c r="N20" s="30"/>
      <c r="O20" s="30"/>
      <c r="P20" s="30"/>
      <c r="Q20" s="30"/>
      <c r="R20" s="30"/>
      <c r="S20" s="30"/>
      <c r="T20" s="30"/>
      <c r="U20" s="30"/>
      <c r="V20" s="30"/>
      <c r="W20" s="30"/>
    </row>
    <row r="21" spans="1:23" s="8" customFormat="1" ht="12.75">
      <c r="A21" s="18"/>
      <c r="B21" s="18"/>
      <c r="C21" s="18">
        <v>9</v>
      </c>
      <c r="D21" s="18" t="s">
        <v>542</v>
      </c>
      <c r="E21" s="18">
        <v>9</v>
      </c>
      <c r="F21" s="18" t="s">
        <v>205</v>
      </c>
      <c r="G21" s="5"/>
      <c r="H21" s="30"/>
      <c r="I21" s="30"/>
      <c r="J21" s="30"/>
      <c r="K21" s="30"/>
      <c r="L21" s="30"/>
      <c r="M21" s="30"/>
      <c r="N21" s="30"/>
      <c r="O21" s="30"/>
      <c r="P21" s="30"/>
      <c r="Q21" s="30"/>
      <c r="R21" s="30"/>
      <c r="S21" s="30"/>
      <c r="T21" s="30"/>
      <c r="U21" s="30"/>
      <c r="V21" s="30"/>
      <c r="W21" s="30"/>
    </row>
    <row r="22" spans="1:23" s="8" customFormat="1" ht="12.75">
      <c r="A22" s="18"/>
      <c r="B22" s="18"/>
      <c r="C22" s="18">
        <v>10</v>
      </c>
      <c r="D22" s="18" t="s">
        <v>204</v>
      </c>
      <c r="E22" s="18">
        <v>10</v>
      </c>
      <c r="F22" s="18" t="s">
        <v>206</v>
      </c>
      <c r="G22" s="5"/>
      <c r="H22" s="30"/>
      <c r="I22" s="30"/>
      <c r="J22" s="30"/>
      <c r="K22" s="30"/>
      <c r="L22" s="30"/>
      <c r="M22" s="30"/>
      <c r="N22" s="30"/>
      <c r="O22" s="30"/>
      <c r="P22" s="30"/>
      <c r="Q22" s="30"/>
      <c r="R22" s="30"/>
      <c r="S22" s="30"/>
      <c r="T22" s="30"/>
      <c r="U22" s="30"/>
      <c r="V22" s="30"/>
      <c r="W22" s="30"/>
    </row>
    <row r="23" spans="1:23" s="8" customFormat="1" ht="12.75">
      <c r="A23" s="39">
        <v>4</v>
      </c>
      <c r="B23" s="39" t="s">
        <v>198</v>
      </c>
      <c r="C23" s="39">
        <v>1</v>
      </c>
      <c r="D23" s="40" t="s">
        <v>506</v>
      </c>
      <c r="E23" s="39">
        <v>1</v>
      </c>
      <c r="F23" s="40" t="s">
        <v>487</v>
      </c>
      <c r="G23" s="2"/>
      <c r="H23" s="30"/>
      <c r="I23" s="30"/>
      <c r="J23" s="30"/>
      <c r="K23" s="30"/>
      <c r="L23" s="30"/>
      <c r="M23" s="30"/>
      <c r="N23" s="30"/>
      <c r="O23" s="30"/>
      <c r="P23" s="30"/>
      <c r="Q23" s="30"/>
      <c r="R23" s="30"/>
      <c r="S23" s="30"/>
      <c r="T23" s="30"/>
      <c r="U23" s="30"/>
      <c r="V23" s="30"/>
      <c r="W23" s="30"/>
    </row>
    <row r="24" spans="1:23" s="8" customFormat="1" ht="12.75">
      <c r="A24" s="39"/>
      <c r="B24" s="39"/>
      <c r="C24" s="39"/>
      <c r="D24" s="39"/>
      <c r="E24" s="39">
        <v>2</v>
      </c>
      <c r="F24" s="40" t="s">
        <v>483</v>
      </c>
      <c r="G24" s="2"/>
      <c r="H24" s="30"/>
      <c r="I24" s="30"/>
      <c r="J24" s="30"/>
      <c r="K24" s="30"/>
      <c r="L24" s="30"/>
      <c r="M24" s="30"/>
      <c r="N24" s="30"/>
      <c r="O24" s="30"/>
      <c r="P24" s="30"/>
      <c r="Q24" s="30"/>
      <c r="R24" s="30"/>
      <c r="S24" s="30"/>
      <c r="T24" s="30"/>
      <c r="U24" s="30"/>
      <c r="V24" s="30"/>
      <c r="W24" s="30"/>
    </row>
    <row r="25" spans="1:23" s="8" customFormat="1" ht="12.75">
      <c r="A25" s="39"/>
      <c r="B25" s="39"/>
      <c r="C25" s="39">
        <v>2</v>
      </c>
      <c r="D25" s="39" t="s">
        <v>43</v>
      </c>
      <c r="E25" s="39">
        <v>3</v>
      </c>
      <c r="F25" s="40" t="s">
        <v>486</v>
      </c>
      <c r="G25" s="2"/>
      <c r="H25" s="30"/>
      <c r="I25" s="30"/>
      <c r="J25" s="30"/>
      <c r="K25" s="30"/>
      <c r="L25" s="30"/>
      <c r="M25" s="30"/>
      <c r="N25" s="30"/>
      <c r="O25" s="30"/>
      <c r="P25" s="30"/>
      <c r="Q25" s="30"/>
      <c r="R25" s="30"/>
      <c r="S25" s="30"/>
      <c r="T25" s="30"/>
      <c r="U25" s="30"/>
      <c r="V25" s="30"/>
      <c r="W25" s="30"/>
    </row>
    <row r="26" spans="1:23" s="8" customFormat="1" ht="12.75">
      <c r="A26" s="39"/>
      <c r="B26" s="39"/>
      <c r="C26" s="39">
        <v>3</v>
      </c>
      <c r="D26" s="39" t="s">
        <v>539</v>
      </c>
      <c r="E26" s="39">
        <v>4</v>
      </c>
      <c r="F26" s="39" t="s">
        <v>67</v>
      </c>
      <c r="G26" s="2"/>
      <c r="H26" s="30"/>
      <c r="I26" s="30"/>
      <c r="J26" s="30"/>
      <c r="K26" s="30"/>
      <c r="L26" s="30"/>
      <c r="M26" s="30"/>
      <c r="N26" s="30"/>
      <c r="O26" s="30"/>
      <c r="P26" s="30"/>
      <c r="Q26" s="30"/>
      <c r="R26" s="30"/>
      <c r="S26" s="30"/>
      <c r="T26" s="30"/>
      <c r="U26" s="30"/>
      <c r="V26" s="30"/>
      <c r="W26" s="30"/>
    </row>
    <row r="27" spans="1:23" s="8" customFormat="1" ht="12.75">
      <c r="A27" s="39"/>
      <c r="B27" s="39"/>
      <c r="C27" s="39">
        <v>4</v>
      </c>
      <c r="D27" s="39" t="s">
        <v>540</v>
      </c>
      <c r="E27" s="39">
        <v>5</v>
      </c>
      <c r="F27" s="39" t="s">
        <v>71</v>
      </c>
      <c r="G27" s="2"/>
      <c r="H27" s="30"/>
      <c r="I27" s="30"/>
      <c r="J27" s="30"/>
      <c r="K27" s="30"/>
      <c r="L27" s="30"/>
      <c r="M27" s="30"/>
      <c r="N27" s="30"/>
      <c r="O27" s="30"/>
      <c r="P27" s="30"/>
      <c r="Q27" s="30"/>
      <c r="R27" s="30"/>
      <c r="S27" s="30"/>
      <c r="T27" s="30"/>
      <c r="U27" s="30"/>
      <c r="V27" s="30"/>
      <c r="W27" s="30"/>
    </row>
    <row r="28" spans="1:23" s="8" customFormat="1" ht="12.75">
      <c r="A28" s="39"/>
      <c r="B28" s="39"/>
      <c r="C28" s="39">
        <v>5</v>
      </c>
      <c r="D28" s="40" t="s">
        <v>541</v>
      </c>
      <c r="E28" s="39">
        <v>6</v>
      </c>
      <c r="F28" s="39" t="s">
        <v>691</v>
      </c>
      <c r="G28" s="2"/>
      <c r="H28" s="30"/>
      <c r="I28" s="30"/>
      <c r="J28" s="30"/>
      <c r="K28" s="30"/>
      <c r="L28" s="30"/>
      <c r="M28" s="30"/>
      <c r="N28" s="30"/>
      <c r="O28" s="30"/>
      <c r="P28" s="30"/>
      <c r="Q28" s="30"/>
      <c r="R28" s="30"/>
      <c r="S28" s="30"/>
      <c r="T28" s="30"/>
      <c r="U28" s="30"/>
      <c r="V28" s="30"/>
      <c r="W28" s="30"/>
    </row>
    <row r="29" spans="1:23" s="8" customFormat="1" ht="12.75">
      <c r="A29" s="39"/>
      <c r="B29" s="39"/>
      <c r="C29" s="39">
        <v>6</v>
      </c>
      <c r="D29" s="40" t="s">
        <v>542</v>
      </c>
      <c r="E29" s="39">
        <v>7</v>
      </c>
      <c r="F29" s="39" t="s">
        <v>692</v>
      </c>
      <c r="G29" s="2"/>
      <c r="H29" s="30"/>
      <c r="I29" s="30"/>
      <c r="J29" s="30"/>
      <c r="K29" s="30"/>
      <c r="L29" s="30"/>
      <c r="M29" s="30"/>
      <c r="N29" s="30"/>
      <c r="O29" s="30"/>
      <c r="P29" s="30"/>
      <c r="Q29" s="30"/>
      <c r="R29" s="30"/>
      <c r="S29" s="30"/>
      <c r="T29" s="30"/>
      <c r="U29" s="30"/>
      <c r="V29" s="30"/>
      <c r="W29" s="30"/>
    </row>
    <row r="30" spans="1:23" s="7" customFormat="1" ht="12.75">
      <c r="A30" s="24"/>
      <c r="B30" s="24"/>
      <c r="C30" s="24">
        <v>7</v>
      </c>
      <c r="D30" s="41" t="s">
        <v>44</v>
      </c>
      <c r="E30" s="24">
        <v>8</v>
      </c>
      <c r="F30" s="24" t="s">
        <v>194</v>
      </c>
      <c r="G30" s="2"/>
      <c r="H30" s="30"/>
      <c r="I30" s="30"/>
      <c r="J30" s="30"/>
      <c r="K30" s="30"/>
      <c r="L30" s="6"/>
      <c r="M30" s="30"/>
      <c r="N30" s="6"/>
      <c r="O30" s="6"/>
      <c r="P30" s="6"/>
      <c r="Q30" s="6"/>
      <c r="R30" s="6"/>
      <c r="S30" s="6"/>
      <c r="T30" s="6"/>
      <c r="U30" s="6"/>
      <c r="V30" s="6"/>
      <c r="W30" s="6"/>
    </row>
    <row r="31" spans="1:23" s="7" customFormat="1" ht="12.75">
      <c r="A31" s="24"/>
      <c r="B31" s="24"/>
      <c r="C31" s="24">
        <v>8</v>
      </c>
      <c r="D31" s="41" t="s">
        <v>189</v>
      </c>
      <c r="E31" s="24">
        <v>9</v>
      </c>
      <c r="F31" s="41" t="s">
        <v>191</v>
      </c>
      <c r="G31" s="2"/>
      <c r="H31" s="30"/>
      <c r="I31" s="30"/>
      <c r="J31" s="30"/>
      <c r="K31" s="30"/>
      <c r="L31" s="6"/>
      <c r="M31" s="30"/>
      <c r="N31" s="6"/>
      <c r="O31" s="6"/>
      <c r="P31" s="6"/>
      <c r="Q31" s="6"/>
      <c r="R31" s="6"/>
      <c r="S31" s="6"/>
      <c r="T31" s="6"/>
      <c r="U31" s="6"/>
      <c r="V31" s="6"/>
      <c r="W31" s="6"/>
    </row>
    <row r="32" spans="1:23" s="7" customFormat="1" ht="12.75">
      <c r="A32" s="24"/>
      <c r="B32" s="24"/>
      <c r="C32" s="24">
        <v>9</v>
      </c>
      <c r="D32" s="41" t="s">
        <v>190</v>
      </c>
      <c r="E32" s="24">
        <v>10</v>
      </c>
      <c r="F32" s="41" t="s">
        <v>192</v>
      </c>
      <c r="G32" s="2"/>
      <c r="H32" s="30"/>
      <c r="I32" s="30"/>
      <c r="J32" s="30"/>
      <c r="K32" s="30"/>
      <c r="L32" s="6"/>
      <c r="M32" s="30"/>
      <c r="N32" s="6"/>
      <c r="O32" s="6"/>
      <c r="P32" s="6"/>
      <c r="Q32" s="6"/>
      <c r="R32" s="6"/>
      <c r="S32" s="6"/>
      <c r="T32" s="6"/>
      <c r="U32" s="6"/>
      <c r="V32" s="6"/>
      <c r="W32" s="6"/>
    </row>
    <row r="33" spans="1:23" s="8" customFormat="1" ht="12.75">
      <c r="A33" s="18">
        <v>5</v>
      </c>
      <c r="B33" s="18" t="s">
        <v>502</v>
      </c>
      <c r="C33" s="18">
        <v>1</v>
      </c>
      <c r="D33" s="36" t="s">
        <v>501</v>
      </c>
      <c r="E33" s="18">
        <v>1</v>
      </c>
      <c r="F33" s="36" t="s">
        <v>491</v>
      </c>
      <c r="G33" s="5"/>
      <c r="H33" s="30"/>
      <c r="I33" s="30"/>
      <c r="J33" s="30"/>
      <c r="K33" s="30"/>
      <c r="L33" s="30"/>
      <c r="M33" s="30"/>
      <c r="N33" s="30"/>
      <c r="O33" s="30"/>
      <c r="P33" s="30"/>
      <c r="Q33" s="30"/>
      <c r="R33" s="30"/>
      <c r="S33" s="30"/>
      <c r="T33" s="30"/>
      <c r="U33" s="30"/>
      <c r="V33" s="30"/>
      <c r="W33" s="30"/>
    </row>
    <row r="34" spans="1:23" s="8" customFormat="1" ht="12.75">
      <c r="A34" s="18"/>
      <c r="B34" s="18"/>
      <c r="C34" s="18"/>
      <c r="D34" s="18"/>
      <c r="E34" s="18">
        <v>2</v>
      </c>
      <c r="F34" s="36" t="s">
        <v>492</v>
      </c>
      <c r="G34" s="5"/>
      <c r="H34" s="30"/>
      <c r="I34" s="30"/>
      <c r="J34" s="30"/>
      <c r="K34" s="30"/>
      <c r="L34" s="30"/>
      <c r="M34" s="30"/>
      <c r="N34" s="30"/>
      <c r="O34" s="30"/>
      <c r="P34" s="30"/>
      <c r="Q34" s="30"/>
      <c r="R34" s="30"/>
      <c r="S34" s="30"/>
      <c r="T34" s="30"/>
      <c r="U34" s="30"/>
      <c r="V34" s="30"/>
      <c r="W34" s="30"/>
    </row>
    <row r="35" spans="1:23" s="8" customFormat="1" ht="12.75">
      <c r="A35" s="18"/>
      <c r="B35" s="18"/>
      <c r="C35" s="18">
        <v>2</v>
      </c>
      <c r="D35" s="36" t="s">
        <v>59</v>
      </c>
      <c r="E35" s="18">
        <v>3</v>
      </c>
      <c r="F35" s="36" t="s">
        <v>719</v>
      </c>
      <c r="G35" s="5"/>
      <c r="H35" s="30"/>
      <c r="I35" s="30"/>
      <c r="J35" s="30"/>
      <c r="K35" s="30"/>
      <c r="L35" s="30"/>
      <c r="M35" s="30"/>
      <c r="N35" s="30"/>
      <c r="O35" s="30"/>
      <c r="P35" s="30"/>
      <c r="Q35" s="30"/>
      <c r="R35" s="30"/>
      <c r="S35" s="30"/>
      <c r="T35" s="30"/>
      <c r="U35" s="30"/>
      <c r="V35" s="30"/>
      <c r="W35" s="30"/>
    </row>
    <row r="36" spans="1:23" s="8" customFormat="1" ht="12.75">
      <c r="A36" s="18"/>
      <c r="B36" s="18"/>
      <c r="C36" s="18">
        <v>3</v>
      </c>
      <c r="D36" s="36" t="s">
        <v>693</v>
      </c>
      <c r="E36" s="18">
        <v>4</v>
      </c>
      <c r="F36" s="36" t="s">
        <v>697</v>
      </c>
      <c r="G36" s="5"/>
      <c r="H36" s="30"/>
      <c r="I36" s="30"/>
      <c r="J36" s="30"/>
      <c r="K36" s="30"/>
      <c r="L36" s="30"/>
      <c r="M36" s="30"/>
      <c r="N36" s="30"/>
      <c r="O36" s="30"/>
      <c r="P36" s="30"/>
      <c r="Q36" s="30"/>
      <c r="R36" s="30"/>
      <c r="S36" s="30"/>
      <c r="T36" s="30"/>
      <c r="U36" s="30"/>
      <c r="V36" s="30"/>
      <c r="W36" s="30"/>
    </row>
    <row r="37" spans="1:23" s="8" customFormat="1" ht="12.75">
      <c r="A37" s="18"/>
      <c r="B37" s="18"/>
      <c r="C37" s="18">
        <v>4</v>
      </c>
      <c r="D37" s="36" t="s">
        <v>46</v>
      </c>
      <c r="E37" s="18">
        <v>5</v>
      </c>
      <c r="F37" s="38" t="s">
        <v>240</v>
      </c>
      <c r="G37" s="5"/>
      <c r="H37" s="30"/>
      <c r="I37" s="30"/>
      <c r="J37" s="30"/>
      <c r="K37" s="30"/>
      <c r="L37" s="30"/>
      <c r="M37" s="30"/>
      <c r="N37" s="30"/>
      <c r="O37" s="30"/>
      <c r="P37" s="30"/>
      <c r="Q37" s="30"/>
      <c r="R37" s="30"/>
      <c r="S37" s="30"/>
      <c r="T37" s="30"/>
      <c r="U37" s="30"/>
      <c r="V37" s="30"/>
      <c r="W37" s="30"/>
    </row>
    <row r="38" spans="1:23" s="8" customFormat="1" ht="12.75" customHeight="1">
      <c r="A38" s="18"/>
      <c r="B38" s="18"/>
      <c r="C38" s="18"/>
      <c r="D38" s="18"/>
      <c r="E38" s="18">
        <v>6</v>
      </c>
      <c r="F38" s="36" t="s">
        <v>696</v>
      </c>
      <c r="G38" s="5"/>
      <c r="H38" s="30"/>
      <c r="I38" s="30"/>
      <c r="J38" s="30"/>
      <c r="K38" s="30"/>
      <c r="L38" s="30"/>
      <c r="M38" s="30"/>
      <c r="N38" s="30"/>
      <c r="O38" s="30"/>
      <c r="P38" s="30"/>
      <c r="Q38" s="30"/>
      <c r="R38" s="30"/>
      <c r="S38" s="30"/>
      <c r="T38" s="30"/>
      <c r="U38" s="30"/>
      <c r="V38" s="30"/>
      <c r="W38" s="30"/>
    </row>
    <row r="39" spans="1:23" s="8" customFormat="1" ht="12.75">
      <c r="A39" s="18"/>
      <c r="B39" s="18"/>
      <c r="C39" s="18"/>
      <c r="D39" s="18"/>
      <c r="E39" s="18">
        <v>7</v>
      </c>
      <c r="F39" s="36" t="s">
        <v>695</v>
      </c>
      <c r="G39" s="5"/>
      <c r="H39" s="30"/>
      <c r="I39" s="30"/>
      <c r="J39" s="30"/>
      <c r="K39" s="30"/>
      <c r="L39" s="30"/>
      <c r="M39" s="30"/>
      <c r="N39" s="30"/>
      <c r="O39" s="30"/>
      <c r="P39" s="30"/>
      <c r="Q39" s="30"/>
      <c r="R39" s="30"/>
      <c r="S39" s="30"/>
      <c r="T39" s="30"/>
      <c r="U39" s="30"/>
      <c r="V39" s="30"/>
      <c r="W39" s="30"/>
    </row>
    <row r="40" spans="1:23" s="8" customFormat="1" ht="12.75">
      <c r="A40" s="18"/>
      <c r="B40" s="18"/>
      <c r="C40" s="18"/>
      <c r="D40" s="18"/>
      <c r="E40" s="18">
        <v>8</v>
      </c>
      <c r="F40" s="36" t="s">
        <v>694</v>
      </c>
      <c r="G40" s="5"/>
      <c r="H40" s="30"/>
      <c r="I40" s="30"/>
      <c r="J40" s="30"/>
      <c r="K40" s="30"/>
      <c r="L40" s="30"/>
      <c r="M40" s="30"/>
      <c r="N40" s="30"/>
      <c r="O40" s="30"/>
      <c r="P40" s="30"/>
      <c r="Q40" s="30"/>
      <c r="R40" s="30"/>
      <c r="S40" s="30"/>
      <c r="T40" s="30"/>
      <c r="U40" s="30"/>
      <c r="V40" s="30"/>
      <c r="W40" s="30"/>
    </row>
    <row r="41" spans="1:23" s="8" customFormat="1" ht="12.75">
      <c r="A41" s="18"/>
      <c r="B41" s="18"/>
      <c r="C41" s="18">
        <v>6</v>
      </c>
      <c r="D41" s="36" t="s">
        <v>58</v>
      </c>
      <c r="E41" s="18">
        <v>9</v>
      </c>
      <c r="F41" s="36" t="s">
        <v>718</v>
      </c>
      <c r="G41" s="5"/>
      <c r="H41" s="30"/>
      <c r="I41" s="30"/>
      <c r="J41" s="30"/>
      <c r="K41" s="30"/>
      <c r="L41" s="30"/>
      <c r="M41" s="30"/>
      <c r="N41" s="30"/>
      <c r="O41" s="30"/>
      <c r="P41" s="30"/>
      <c r="Q41" s="30"/>
      <c r="R41" s="30"/>
      <c r="S41" s="30"/>
      <c r="T41" s="30"/>
      <c r="U41" s="30"/>
      <c r="V41" s="30"/>
      <c r="W41" s="30"/>
    </row>
    <row r="42" spans="1:23" s="8" customFormat="1" ht="12.75">
      <c r="A42" s="18"/>
      <c r="B42" s="18"/>
      <c r="C42" s="18">
        <v>7</v>
      </c>
      <c r="D42" s="18" t="s">
        <v>542</v>
      </c>
      <c r="E42" s="18">
        <v>10</v>
      </c>
      <c r="F42" s="18" t="s">
        <v>246</v>
      </c>
      <c r="G42" s="5"/>
      <c r="H42" s="30"/>
      <c r="I42" s="30"/>
      <c r="J42" s="30"/>
      <c r="K42" s="30"/>
      <c r="L42" s="30"/>
      <c r="M42" s="30"/>
      <c r="N42" s="30"/>
      <c r="O42" s="30"/>
      <c r="P42" s="30"/>
      <c r="Q42" s="30"/>
      <c r="R42" s="30"/>
      <c r="S42" s="30"/>
      <c r="T42" s="30"/>
      <c r="U42" s="30"/>
      <c r="V42" s="30"/>
      <c r="W42" s="30"/>
    </row>
    <row r="43" spans="1:23" s="8" customFormat="1" ht="12.75">
      <c r="A43" s="39">
        <v>6</v>
      </c>
      <c r="B43" s="39" t="s">
        <v>477</v>
      </c>
      <c r="C43" s="39">
        <v>1</v>
      </c>
      <c r="D43" s="40" t="s">
        <v>500</v>
      </c>
      <c r="E43" s="39">
        <v>1</v>
      </c>
      <c r="F43" s="40" t="s">
        <v>697</v>
      </c>
      <c r="G43" s="31"/>
      <c r="H43" s="30"/>
      <c r="I43" s="30"/>
      <c r="J43" s="30"/>
      <c r="K43" s="30"/>
      <c r="L43" s="30"/>
      <c r="M43" s="30"/>
      <c r="N43" s="30"/>
      <c r="O43" s="30"/>
      <c r="P43" s="30"/>
      <c r="Q43" s="30"/>
      <c r="R43" s="30"/>
      <c r="S43" s="30"/>
      <c r="T43" s="30"/>
      <c r="U43" s="30"/>
      <c r="V43" s="30"/>
      <c r="W43" s="30"/>
    </row>
    <row r="44" spans="1:23" s="8" customFormat="1" ht="12.75">
      <c r="A44" s="39"/>
      <c r="B44" s="39"/>
      <c r="C44" s="39">
        <v>2</v>
      </c>
      <c r="D44" s="40" t="s">
        <v>523</v>
      </c>
      <c r="E44" s="39">
        <v>2</v>
      </c>
      <c r="F44" s="39" t="s">
        <v>245</v>
      </c>
      <c r="G44" s="31"/>
      <c r="H44" s="30"/>
      <c r="I44" s="30"/>
      <c r="J44" s="30"/>
      <c r="K44" s="30"/>
      <c r="L44" s="30"/>
      <c r="M44" s="30"/>
      <c r="N44" s="30"/>
      <c r="O44" s="30"/>
      <c r="P44" s="30"/>
      <c r="Q44" s="30"/>
      <c r="R44" s="30"/>
      <c r="S44" s="30"/>
      <c r="T44" s="30"/>
      <c r="U44" s="30"/>
      <c r="V44" s="30"/>
      <c r="W44" s="30"/>
    </row>
    <row r="45" spans="1:23" s="8" customFormat="1" ht="12.75">
      <c r="A45" s="39"/>
      <c r="B45" s="39"/>
      <c r="C45" s="39">
        <v>3</v>
      </c>
      <c r="D45" s="40" t="s">
        <v>47</v>
      </c>
      <c r="E45" s="39">
        <v>3</v>
      </c>
      <c r="F45" s="39" t="s">
        <v>244</v>
      </c>
      <c r="G45" s="31"/>
      <c r="H45" s="30"/>
      <c r="I45" s="30"/>
      <c r="J45" s="30"/>
      <c r="K45" s="30"/>
      <c r="L45" s="30"/>
      <c r="M45" s="30"/>
      <c r="N45" s="30"/>
      <c r="O45" s="30"/>
      <c r="P45" s="30"/>
      <c r="Q45" s="30"/>
      <c r="R45" s="30"/>
      <c r="S45" s="30"/>
      <c r="T45" s="30"/>
      <c r="U45" s="30"/>
      <c r="V45" s="30"/>
      <c r="W45" s="30"/>
    </row>
    <row r="46" spans="1:23" s="8" customFormat="1" ht="12.75">
      <c r="A46" s="39"/>
      <c r="B46" s="39"/>
      <c r="C46" s="39">
        <v>4</v>
      </c>
      <c r="D46" s="40" t="s">
        <v>508</v>
      </c>
      <c r="E46" s="39">
        <v>4</v>
      </c>
      <c r="F46" s="40" t="s">
        <v>243</v>
      </c>
      <c r="G46" s="31"/>
      <c r="H46" s="30"/>
      <c r="I46" s="30"/>
      <c r="J46" s="30"/>
      <c r="K46" s="30"/>
      <c r="L46" s="30"/>
      <c r="M46" s="30"/>
      <c r="N46" s="30"/>
      <c r="O46" s="30"/>
      <c r="P46" s="30"/>
      <c r="Q46" s="30"/>
      <c r="R46" s="30"/>
      <c r="S46" s="30"/>
      <c r="T46" s="30"/>
      <c r="U46" s="30"/>
      <c r="V46" s="30"/>
      <c r="W46" s="30"/>
    </row>
    <row r="47" spans="1:23" s="8" customFormat="1" ht="12.75">
      <c r="A47" s="39"/>
      <c r="B47" s="39"/>
      <c r="C47" s="39">
        <v>5</v>
      </c>
      <c r="D47" s="42" t="s">
        <v>48</v>
      </c>
      <c r="E47" s="39">
        <v>5</v>
      </c>
      <c r="F47" s="24" t="s">
        <v>743</v>
      </c>
      <c r="G47" s="31"/>
      <c r="H47" s="30"/>
      <c r="I47" s="30"/>
      <c r="J47" s="30"/>
      <c r="K47" s="30"/>
      <c r="L47" s="30"/>
      <c r="M47" s="30"/>
      <c r="N47" s="30"/>
      <c r="O47" s="30"/>
      <c r="P47" s="30"/>
      <c r="Q47" s="30"/>
      <c r="R47" s="30"/>
      <c r="S47" s="30"/>
      <c r="T47" s="30"/>
      <c r="U47" s="30"/>
      <c r="V47" s="30"/>
      <c r="W47" s="30"/>
    </row>
    <row r="48" spans="1:23" s="8" customFormat="1" ht="12.75">
      <c r="A48" s="39"/>
      <c r="B48" s="39"/>
      <c r="C48" s="39">
        <v>6</v>
      </c>
      <c r="D48" s="42" t="s">
        <v>527</v>
      </c>
      <c r="E48" s="39">
        <v>6</v>
      </c>
      <c r="F48" s="40" t="s">
        <v>242</v>
      </c>
      <c r="G48" s="31"/>
      <c r="H48" s="30"/>
      <c r="I48" s="30"/>
      <c r="J48" s="30"/>
      <c r="K48" s="30"/>
      <c r="L48" s="30"/>
      <c r="M48" s="30"/>
      <c r="N48" s="30"/>
      <c r="O48" s="30"/>
      <c r="P48" s="30"/>
      <c r="Q48" s="30"/>
      <c r="R48" s="30"/>
      <c r="S48" s="30"/>
      <c r="T48" s="30"/>
      <c r="U48" s="30"/>
      <c r="V48" s="30"/>
      <c r="W48" s="30"/>
    </row>
    <row r="49" spans="1:23" s="8" customFormat="1" ht="14.25" customHeight="1">
      <c r="A49" s="39"/>
      <c r="B49" s="39"/>
      <c r="C49" s="39">
        <v>7</v>
      </c>
      <c r="D49" s="40" t="s">
        <v>505</v>
      </c>
      <c r="E49" s="39">
        <v>7</v>
      </c>
      <c r="F49" s="40" t="s">
        <v>241</v>
      </c>
      <c r="G49" s="31"/>
      <c r="H49" s="30"/>
      <c r="I49" s="30"/>
      <c r="J49" s="30"/>
      <c r="K49" s="30"/>
      <c r="L49" s="30"/>
      <c r="M49" s="30"/>
      <c r="N49" s="30"/>
      <c r="O49" s="30"/>
      <c r="P49" s="30"/>
      <c r="Q49" s="30"/>
      <c r="R49" s="30"/>
      <c r="S49" s="30"/>
      <c r="T49" s="30"/>
      <c r="U49" s="30"/>
      <c r="V49" s="30"/>
      <c r="W49" s="30"/>
    </row>
    <row r="50" spans="1:23" s="8" customFormat="1" ht="12.75">
      <c r="A50" s="39"/>
      <c r="B50" s="39"/>
      <c r="C50" s="39">
        <v>8</v>
      </c>
      <c r="D50" s="39" t="s">
        <v>69</v>
      </c>
      <c r="E50" s="39">
        <v>8</v>
      </c>
      <c r="F50" s="41" t="s">
        <v>709</v>
      </c>
      <c r="G50" s="31"/>
      <c r="H50" s="30"/>
      <c r="I50" s="30"/>
      <c r="J50" s="30"/>
      <c r="K50" s="30"/>
      <c r="L50" s="30"/>
      <c r="M50" s="30"/>
      <c r="N50" s="30"/>
      <c r="O50" s="30"/>
      <c r="P50" s="30"/>
      <c r="Q50" s="30"/>
      <c r="R50" s="30"/>
      <c r="S50" s="30"/>
      <c r="T50" s="30"/>
      <c r="U50" s="30"/>
      <c r="V50" s="30"/>
      <c r="W50" s="30"/>
    </row>
    <row r="51" spans="1:23" s="8" customFormat="1" ht="12.75">
      <c r="A51" s="39"/>
      <c r="B51" s="39"/>
      <c r="C51" s="39">
        <v>9</v>
      </c>
      <c r="D51" s="39" t="s">
        <v>187</v>
      </c>
      <c r="E51" s="39">
        <v>9</v>
      </c>
      <c r="F51" s="39" t="s">
        <v>708</v>
      </c>
      <c r="G51" s="31"/>
      <c r="H51" s="30"/>
      <c r="I51" s="30"/>
      <c r="J51" s="30"/>
      <c r="K51" s="30"/>
      <c r="L51" s="30"/>
      <c r="M51" s="30"/>
      <c r="N51" s="30"/>
      <c r="O51" s="30"/>
      <c r="P51" s="30"/>
      <c r="Q51" s="30"/>
      <c r="R51" s="30"/>
      <c r="S51" s="30"/>
      <c r="T51" s="30"/>
      <c r="U51" s="30"/>
      <c r="V51" s="30"/>
      <c r="W51" s="30"/>
    </row>
    <row r="52" spans="1:23" s="8" customFormat="1" ht="12.75">
      <c r="A52" s="39"/>
      <c r="B52" s="39"/>
      <c r="C52" s="39">
        <v>10</v>
      </c>
      <c r="D52" s="39" t="s">
        <v>744</v>
      </c>
      <c r="E52" s="39">
        <v>10</v>
      </c>
      <c r="F52" s="39" t="s">
        <v>745</v>
      </c>
      <c r="G52" s="31"/>
      <c r="H52" s="30"/>
      <c r="I52" s="30"/>
      <c r="J52" s="30"/>
      <c r="K52" s="30"/>
      <c r="L52" s="30"/>
      <c r="M52" s="30"/>
      <c r="N52" s="30"/>
      <c r="O52" s="30"/>
      <c r="P52" s="30"/>
      <c r="Q52" s="30"/>
      <c r="R52" s="30"/>
      <c r="S52" s="30"/>
      <c r="T52" s="30"/>
      <c r="U52" s="30"/>
      <c r="V52" s="30"/>
      <c r="W52" s="30"/>
    </row>
    <row r="53" spans="1:23" s="8" customFormat="1" ht="12.75">
      <c r="A53" s="18">
        <v>7</v>
      </c>
      <c r="B53" s="18" t="s">
        <v>478</v>
      </c>
      <c r="C53" s="18">
        <v>1</v>
      </c>
      <c r="D53" s="36" t="s">
        <v>55</v>
      </c>
      <c r="E53" s="18">
        <v>1</v>
      </c>
      <c r="F53" s="18" t="s">
        <v>698</v>
      </c>
      <c r="G53" s="5"/>
      <c r="H53" s="30"/>
      <c r="I53" s="30"/>
      <c r="J53" s="30"/>
      <c r="K53" s="30"/>
      <c r="L53" s="30"/>
      <c r="M53" s="30"/>
      <c r="N53" s="30"/>
      <c r="O53" s="30"/>
      <c r="P53" s="30"/>
      <c r="Q53" s="30"/>
      <c r="R53" s="30"/>
      <c r="S53" s="30"/>
      <c r="T53" s="30"/>
      <c r="U53" s="30"/>
      <c r="V53" s="30"/>
      <c r="W53" s="30"/>
    </row>
    <row r="54" spans="1:23" s="8" customFormat="1" ht="12.75">
      <c r="A54" s="18"/>
      <c r="B54" s="18"/>
      <c r="C54" s="18">
        <v>2</v>
      </c>
      <c r="D54" s="36" t="s">
        <v>56</v>
      </c>
      <c r="E54" s="18">
        <v>2</v>
      </c>
      <c r="F54" s="18" t="s">
        <v>699</v>
      </c>
      <c r="G54" s="5"/>
      <c r="H54" s="30"/>
      <c r="I54" s="30"/>
      <c r="J54" s="30"/>
      <c r="K54" s="30"/>
      <c r="L54" s="30"/>
      <c r="M54" s="30"/>
      <c r="N54" s="30"/>
      <c r="O54" s="30"/>
      <c r="P54" s="30"/>
      <c r="Q54" s="30"/>
      <c r="R54" s="30"/>
      <c r="S54" s="30"/>
      <c r="T54" s="30"/>
      <c r="U54" s="30"/>
      <c r="V54" s="30"/>
      <c r="W54" s="30"/>
    </row>
    <row r="55" spans="1:23" s="8" customFormat="1" ht="12.75">
      <c r="A55" s="18"/>
      <c r="B55" s="18"/>
      <c r="C55" s="18">
        <v>3</v>
      </c>
      <c r="D55" s="36" t="s">
        <v>49</v>
      </c>
      <c r="E55" s="18">
        <v>3</v>
      </c>
      <c r="F55" s="18" t="s">
        <v>700</v>
      </c>
      <c r="G55" s="5"/>
      <c r="H55" s="30"/>
      <c r="I55" s="30"/>
      <c r="J55" s="30"/>
      <c r="K55" s="30"/>
      <c r="L55" s="30"/>
      <c r="M55" s="30"/>
      <c r="N55" s="30"/>
      <c r="O55" s="30"/>
      <c r="P55" s="30"/>
      <c r="Q55" s="30"/>
      <c r="R55" s="30"/>
      <c r="S55" s="30"/>
      <c r="T55" s="30"/>
      <c r="U55" s="30"/>
      <c r="V55" s="30"/>
      <c r="W55" s="30"/>
    </row>
    <row r="56" spans="1:23" s="8" customFormat="1" ht="12.75">
      <c r="A56" s="18"/>
      <c r="B56" s="18"/>
      <c r="C56" s="18">
        <v>4</v>
      </c>
      <c r="D56" s="36" t="s">
        <v>50</v>
      </c>
      <c r="E56" s="18">
        <v>4</v>
      </c>
      <c r="F56" s="18" t="s">
        <v>701</v>
      </c>
      <c r="G56" s="5"/>
      <c r="H56" s="30"/>
      <c r="I56" s="30"/>
      <c r="J56" s="30"/>
      <c r="K56" s="30"/>
      <c r="L56" s="30"/>
      <c r="M56" s="30"/>
      <c r="N56" s="30"/>
      <c r="O56" s="30"/>
      <c r="P56" s="30"/>
      <c r="Q56" s="30"/>
      <c r="R56" s="30"/>
      <c r="S56" s="30"/>
      <c r="T56" s="30"/>
      <c r="U56" s="30"/>
      <c r="V56" s="30"/>
      <c r="W56" s="30"/>
    </row>
    <row r="57" spans="1:23" s="8" customFormat="1" ht="12.75">
      <c r="A57" s="18"/>
      <c r="B57" s="18"/>
      <c r="C57" s="18">
        <v>5</v>
      </c>
      <c r="D57" s="36" t="s">
        <v>514</v>
      </c>
      <c r="E57" s="18">
        <v>5</v>
      </c>
      <c r="F57" s="18" t="s">
        <v>238</v>
      </c>
      <c r="G57" s="5"/>
      <c r="H57" s="30"/>
      <c r="I57" s="30"/>
      <c r="J57" s="30"/>
      <c r="K57" s="30"/>
      <c r="L57" s="30"/>
      <c r="M57" s="30"/>
      <c r="N57" s="30"/>
      <c r="O57" s="30"/>
      <c r="P57" s="30"/>
      <c r="Q57" s="30"/>
      <c r="R57" s="30"/>
      <c r="S57" s="30"/>
      <c r="T57" s="30"/>
      <c r="U57" s="30"/>
      <c r="V57" s="30"/>
      <c r="W57" s="30"/>
    </row>
    <row r="58" spans="1:23" s="8" customFormat="1" ht="12.75">
      <c r="A58" s="18"/>
      <c r="B58" s="18"/>
      <c r="C58" s="18">
        <v>6</v>
      </c>
      <c r="D58" s="36" t="s">
        <v>522</v>
      </c>
      <c r="E58" s="18">
        <v>6</v>
      </c>
      <c r="F58" s="36" t="s">
        <v>702</v>
      </c>
      <c r="G58" s="5"/>
      <c r="H58" s="30"/>
      <c r="I58" s="30"/>
      <c r="J58" s="30"/>
      <c r="K58" s="30"/>
      <c r="L58" s="30"/>
      <c r="M58" s="30"/>
      <c r="N58" s="30"/>
      <c r="O58" s="30"/>
      <c r="P58" s="30"/>
      <c r="Q58" s="30"/>
      <c r="R58" s="30"/>
      <c r="S58" s="30"/>
      <c r="T58" s="30"/>
      <c r="U58" s="30"/>
      <c r="V58" s="30"/>
      <c r="W58" s="30"/>
    </row>
    <row r="59" spans="1:23" s="8" customFormat="1" ht="12.75">
      <c r="A59" s="18"/>
      <c r="B59" s="18"/>
      <c r="C59" s="18">
        <v>7</v>
      </c>
      <c r="D59" s="36" t="s">
        <v>51</v>
      </c>
      <c r="E59" s="18">
        <v>7</v>
      </c>
      <c r="F59" s="18" t="s">
        <v>703</v>
      </c>
      <c r="G59" s="5"/>
      <c r="H59" s="30"/>
      <c r="I59" s="30"/>
      <c r="J59" s="30"/>
      <c r="K59" s="30"/>
      <c r="L59" s="30"/>
      <c r="M59" s="30"/>
      <c r="N59" s="30"/>
      <c r="O59" s="30"/>
      <c r="P59" s="30"/>
      <c r="Q59" s="30"/>
      <c r="R59" s="30"/>
      <c r="S59" s="30"/>
      <c r="T59" s="30"/>
      <c r="U59" s="30"/>
      <c r="V59" s="30"/>
      <c r="W59" s="30"/>
    </row>
    <row r="60" spans="1:23" s="8" customFormat="1" ht="12.75">
      <c r="A60" s="18"/>
      <c r="B60" s="18"/>
      <c r="C60" s="18">
        <v>8</v>
      </c>
      <c r="D60" s="18" t="s">
        <v>528</v>
      </c>
      <c r="E60" s="18">
        <v>8</v>
      </c>
      <c r="F60" s="18" t="s">
        <v>704</v>
      </c>
      <c r="G60" s="5"/>
      <c r="H60" s="30"/>
      <c r="I60" s="30"/>
      <c r="J60" s="30"/>
      <c r="K60" s="30"/>
      <c r="L60" s="30"/>
      <c r="M60" s="30"/>
      <c r="N60" s="30"/>
      <c r="O60" s="30"/>
      <c r="P60" s="30"/>
      <c r="Q60" s="30"/>
      <c r="R60" s="30"/>
      <c r="S60" s="30"/>
      <c r="T60" s="30"/>
      <c r="U60" s="30"/>
      <c r="V60" s="30"/>
      <c r="W60" s="30"/>
    </row>
    <row r="61" spans="1:23" s="8" customFormat="1" ht="12.75">
      <c r="A61" s="18"/>
      <c r="B61" s="18"/>
      <c r="C61" s="18">
        <v>9</v>
      </c>
      <c r="D61" s="36" t="s">
        <v>518</v>
      </c>
      <c r="E61" s="18">
        <v>9</v>
      </c>
      <c r="F61" s="18" t="s">
        <v>72</v>
      </c>
      <c r="G61" s="5"/>
      <c r="H61" s="30"/>
      <c r="I61" s="30"/>
      <c r="J61" s="30"/>
      <c r="K61" s="30"/>
      <c r="L61" s="30"/>
      <c r="M61" s="30"/>
      <c r="N61" s="30"/>
      <c r="O61" s="30"/>
      <c r="P61" s="30"/>
      <c r="Q61" s="30"/>
      <c r="R61" s="30"/>
      <c r="S61" s="30"/>
      <c r="T61" s="30"/>
      <c r="U61" s="30"/>
      <c r="V61" s="30"/>
      <c r="W61" s="30"/>
    </row>
    <row r="62" spans="1:23" s="8" customFormat="1" ht="12.75">
      <c r="A62" s="18"/>
      <c r="B62" s="18"/>
      <c r="C62" s="18">
        <v>10</v>
      </c>
      <c r="D62" s="36" t="s">
        <v>530</v>
      </c>
      <c r="E62" s="18">
        <v>10</v>
      </c>
      <c r="F62" s="18" t="s">
        <v>705</v>
      </c>
      <c r="G62" s="5"/>
      <c r="H62" s="30"/>
      <c r="I62" s="30"/>
      <c r="J62" s="30"/>
      <c r="K62" s="30"/>
      <c r="L62" s="30"/>
      <c r="M62" s="30"/>
      <c r="N62" s="30"/>
      <c r="O62" s="30"/>
      <c r="P62" s="30"/>
      <c r="Q62" s="30"/>
      <c r="R62" s="30"/>
      <c r="S62" s="30"/>
      <c r="T62" s="30"/>
      <c r="U62" s="30"/>
      <c r="V62" s="30"/>
      <c r="W62" s="30"/>
    </row>
    <row r="63" spans="1:23" s="8" customFormat="1" ht="12.75">
      <c r="A63" s="18"/>
      <c r="B63" s="18"/>
      <c r="C63" s="18">
        <v>11</v>
      </c>
      <c r="D63" s="36" t="s">
        <v>179</v>
      </c>
      <c r="E63" s="18">
        <v>11</v>
      </c>
      <c r="F63" s="36" t="s">
        <v>706</v>
      </c>
      <c r="G63" s="5"/>
      <c r="H63" s="30"/>
      <c r="I63" s="30"/>
      <c r="J63" s="30"/>
      <c r="K63" s="30"/>
      <c r="L63" s="30"/>
      <c r="M63" s="30"/>
      <c r="N63" s="30"/>
      <c r="O63" s="30"/>
      <c r="P63" s="30"/>
      <c r="Q63" s="30"/>
      <c r="R63" s="30"/>
      <c r="S63" s="30"/>
      <c r="T63" s="30"/>
      <c r="U63" s="30"/>
      <c r="V63" s="30"/>
      <c r="W63" s="30"/>
    </row>
    <row r="64" spans="1:7" s="30" customFormat="1" ht="12.75">
      <c r="A64" s="18"/>
      <c r="B64" s="18"/>
      <c r="C64" s="18">
        <v>12</v>
      </c>
      <c r="D64" s="36" t="s">
        <v>180</v>
      </c>
      <c r="E64" s="18">
        <v>12</v>
      </c>
      <c r="F64" s="36" t="s">
        <v>707</v>
      </c>
      <c r="G64" s="5"/>
    </row>
    <row r="65" spans="1:255" s="30" customFormat="1" ht="12.75">
      <c r="A65" s="19"/>
      <c r="B65" s="19"/>
      <c r="C65" s="36">
        <v>13</v>
      </c>
      <c r="D65" s="36" t="s">
        <v>42</v>
      </c>
      <c r="E65" s="36">
        <v>13</v>
      </c>
      <c r="F65" s="36" t="s">
        <v>239</v>
      </c>
      <c r="G65" s="29"/>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c r="EO65" s="32"/>
      <c r="EP65" s="32"/>
      <c r="EQ65" s="32"/>
      <c r="ER65" s="32"/>
      <c r="ES65" s="32"/>
      <c r="ET65" s="32"/>
      <c r="EU65" s="32"/>
      <c r="EV65" s="32"/>
      <c r="EW65" s="32"/>
      <c r="EX65" s="32"/>
      <c r="EY65" s="32"/>
      <c r="EZ65" s="32"/>
      <c r="FA65" s="32"/>
      <c r="FB65" s="32"/>
      <c r="FC65" s="32"/>
      <c r="FD65" s="32"/>
      <c r="FE65" s="32"/>
      <c r="FF65" s="32"/>
      <c r="FG65" s="32"/>
      <c r="FH65" s="32"/>
      <c r="FI65" s="32"/>
      <c r="FJ65" s="32"/>
      <c r="FK65" s="32"/>
      <c r="FL65" s="32"/>
      <c r="FM65" s="32"/>
      <c r="FN65" s="32"/>
      <c r="FO65" s="32"/>
      <c r="FP65" s="32"/>
      <c r="FQ65" s="32"/>
      <c r="FR65" s="32"/>
      <c r="FS65" s="32"/>
      <c r="FT65" s="32"/>
      <c r="FU65" s="32"/>
      <c r="FV65" s="32"/>
      <c r="FW65" s="32"/>
      <c r="FX65" s="32"/>
      <c r="FY65" s="32"/>
      <c r="FZ65" s="32"/>
      <c r="GA65" s="32"/>
      <c r="GB65" s="32"/>
      <c r="GC65" s="32"/>
      <c r="GD65" s="32"/>
      <c r="GE65" s="32"/>
      <c r="GF65" s="32"/>
      <c r="GG65" s="32"/>
      <c r="GH65" s="32"/>
      <c r="GI65" s="32"/>
      <c r="GJ65" s="32"/>
      <c r="GK65" s="32"/>
      <c r="GL65" s="32"/>
      <c r="GM65" s="32"/>
      <c r="GN65" s="32"/>
      <c r="GO65" s="32"/>
      <c r="GP65" s="32"/>
      <c r="GQ65" s="32"/>
      <c r="GR65" s="32"/>
      <c r="GS65" s="32"/>
      <c r="GT65" s="32"/>
      <c r="GU65" s="32"/>
      <c r="GV65" s="32"/>
      <c r="GW65" s="32"/>
      <c r="GX65" s="32"/>
      <c r="GY65" s="32"/>
      <c r="GZ65" s="32"/>
      <c r="HA65" s="32"/>
      <c r="HB65" s="32"/>
      <c r="HC65" s="32"/>
      <c r="HD65" s="32"/>
      <c r="HE65" s="32"/>
      <c r="HF65" s="32"/>
      <c r="HG65" s="32"/>
      <c r="HH65" s="32"/>
      <c r="HI65" s="32"/>
      <c r="HJ65" s="32"/>
      <c r="HK65" s="32"/>
      <c r="HL65" s="32"/>
      <c r="HM65" s="32"/>
      <c r="HN65" s="32"/>
      <c r="HO65" s="32"/>
      <c r="HP65" s="32"/>
      <c r="HQ65" s="32"/>
      <c r="HR65" s="32"/>
      <c r="HS65" s="32"/>
      <c r="HT65" s="32"/>
      <c r="HU65" s="32"/>
      <c r="HV65" s="32"/>
      <c r="HW65" s="32"/>
      <c r="HX65" s="32"/>
      <c r="HY65" s="32"/>
      <c r="HZ65" s="32"/>
      <c r="IA65" s="32"/>
      <c r="IB65" s="32"/>
      <c r="IC65" s="32"/>
      <c r="ID65" s="32"/>
      <c r="IE65" s="32"/>
      <c r="IF65" s="32"/>
      <c r="IG65" s="32"/>
      <c r="IH65" s="32"/>
      <c r="II65" s="32"/>
      <c r="IJ65" s="32"/>
      <c r="IK65" s="32"/>
      <c r="IL65" s="32"/>
      <c r="IM65" s="32"/>
      <c r="IN65" s="32"/>
      <c r="IO65" s="32"/>
      <c r="IP65" s="32"/>
      <c r="IQ65" s="32"/>
      <c r="IR65" s="32"/>
      <c r="IS65" s="32"/>
      <c r="IT65" s="32"/>
      <c r="IU65" s="32"/>
    </row>
    <row r="66" spans="1:7" s="30" customFormat="1" ht="12.75">
      <c r="A66" s="39">
        <v>8</v>
      </c>
      <c r="B66" s="39" t="s">
        <v>479</v>
      </c>
      <c r="C66" s="39">
        <v>1</v>
      </c>
      <c r="D66" s="40" t="s">
        <v>57</v>
      </c>
      <c r="E66" s="39">
        <v>1</v>
      </c>
      <c r="F66" s="39" t="s">
        <v>712</v>
      </c>
      <c r="G66" s="31"/>
    </row>
    <row r="67" spans="1:7" s="30" customFormat="1" ht="12.75">
      <c r="A67" s="39"/>
      <c r="B67" s="39"/>
      <c r="C67" s="39">
        <v>2</v>
      </c>
      <c r="D67" s="40" t="s">
        <v>713</v>
      </c>
      <c r="E67" s="39">
        <v>2</v>
      </c>
      <c r="F67" s="39" t="s">
        <v>746</v>
      </c>
      <c r="G67" s="31"/>
    </row>
    <row r="68" spans="1:7" s="30" customFormat="1" ht="12.75">
      <c r="A68" s="39"/>
      <c r="B68" s="39"/>
      <c r="C68" s="39">
        <v>3</v>
      </c>
      <c r="D68" s="40" t="s">
        <v>504</v>
      </c>
      <c r="E68" s="39">
        <v>3</v>
      </c>
      <c r="F68" s="40" t="s">
        <v>670</v>
      </c>
      <c r="G68" s="31"/>
    </row>
    <row r="69" spans="1:7" s="30" customFormat="1" ht="12.75">
      <c r="A69" s="39"/>
      <c r="B69" s="39"/>
      <c r="C69" s="39">
        <v>4</v>
      </c>
      <c r="D69" s="40" t="s">
        <v>531</v>
      </c>
      <c r="E69" s="39">
        <v>4</v>
      </c>
      <c r="F69" s="40" t="s">
        <v>714</v>
      </c>
      <c r="G69" s="31"/>
    </row>
    <row r="70" spans="1:7" s="30" customFormat="1" ht="12.75">
      <c r="A70" s="39"/>
      <c r="B70" s="39"/>
      <c r="C70" s="39">
        <v>5</v>
      </c>
      <c r="D70" s="40" t="s">
        <v>513</v>
      </c>
      <c r="E70" s="39">
        <v>5</v>
      </c>
      <c r="F70" s="39" t="s">
        <v>64</v>
      </c>
      <c r="G70" s="31"/>
    </row>
    <row r="71" spans="1:7" s="30" customFormat="1" ht="12.75">
      <c r="A71" s="39"/>
      <c r="B71" s="39"/>
      <c r="C71" s="39">
        <v>6</v>
      </c>
      <c r="D71" s="40" t="s">
        <v>52</v>
      </c>
      <c r="E71" s="39">
        <v>6</v>
      </c>
      <c r="F71" s="39" t="s">
        <v>178</v>
      </c>
      <c r="G71" s="31"/>
    </row>
    <row r="72" spans="1:7" s="30" customFormat="1" ht="12.75">
      <c r="A72" s="39"/>
      <c r="B72" s="39"/>
      <c r="C72" s="39">
        <v>7</v>
      </c>
      <c r="D72" s="40" t="s">
        <v>672</v>
      </c>
      <c r="E72" s="39">
        <v>7</v>
      </c>
      <c r="F72" s="39" t="s">
        <v>176</v>
      </c>
      <c r="G72" s="31"/>
    </row>
    <row r="73" spans="1:23" s="8" customFormat="1" ht="12.75">
      <c r="A73" s="39"/>
      <c r="B73" s="39"/>
      <c r="C73" s="39">
        <v>8</v>
      </c>
      <c r="D73" s="40" t="s">
        <v>671</v>
      </c>
      <c r="E73" s="39">
        <v>8</v>
      </c>
      <c r="F73" s="39" t="s">
        <v>177</v>
      </c>
      <c r="G73" s="31"/>
      <c r="H73" s="30"/>
      <c r="I73" s="30"/>
      <c r="J73" s="30"/>
      <c r="K73" s="30"/>
      <c r="L73" s="30"/>
      <c r="M73" s="30"/>
      <c r="N73" s="30"/>
      <c r="O73" s="30"/>
      <c r="P73" s="30"/>
      <c r="Q73" s="30"/>
      <c r="R73" s="30"/>
      <c r="S73" s="30"/>
      <c r="T73" s="30"/>
      <c r="U73" s="30"/>
      <c r="V73" s="30"/>
      <c r="W73" s="30"/>
    </row>
    <row r="74" spans="1:23" s="8" customFormat="1" ht="12.75">
      <c r="A74" s="39"/>
      <c r="B74" s="39"/>
      <c r="C74" s="39">
        <v>9</v>
      </c>
      <c r="D74" s="40" t="s">
        <v>65</v>
      </c>
      <c r="E74" s="39">
        <v>9</v>
      </c>
      <c r="F74" s="39" t="s">
        <v>715</v>
      </c>
      <c r="G74" s="31"/>
      <c r="H74" s="30"/>
      <c r="I74" s="30"/>
      <c r="J74" s="30"/>
      <c r="K74" s="30"/>
      <c r="L74" s="30"/>
      <c r="M74" s="30"/>
      <c r="N74" s="30"/>
      <c r="O74" s="30"/>
      <c r="P74" s="30"/>
      <c r="Q74" s="30"/>
      <c r="R74" s="30"/>
      <c r="S74" s="30"/>
      <c r="T74" s="30"/>
      <c r="U74" s="30"/>
      <c r="V74" s="30"/>
      <c r="W74" s="30"/>
    </row>
    <row r="75" spans="1:23" s="8" customFormat="1" ht="12.75">
      <c r="A75" s="39"/>
      <c r="B75" s="39"/>
      <c r="C75" s="39">
        <v>10</v>
      </c>
      <c r="D75" s="40" t="s">
        <v>66</v>
      </c>
      <c r="E75" s="39">
        <v>10</v>
      </c>
      <c r="F75" s="39" t="s">
        <v>716</v>
      </c>
      <c r="G75" s="31"/>
      <c r="H75" s="30"/>
      <c r="I75" s="30"/>
      <c r="J75" s="30"/>
      <c r="K75" s="30"/>
      <c r="L75" s="30"/>
      <c r="M75" s="30"/>
      <c r="N75" s="30"/>
      <c r="O75" s="30"/>
      <c r="P75" s="30"/>
      <c r="Q75" s="30"/>
      <c r="R75" s="30"/>
      <c r="S75" s="30"/>
      <c r="T75" s="30"/>
      <c r="U75" s="30"/>
      <c r="V75" s="30"/>
      <c r="W75" s="30"/>
    </row>
    <row r="76" spans="1:23" s="8" customFormat="1" ht="12.75">
      <c r="A76" s="39"/>
      <c r="B76" s="39"/>
      <c r="C76" s="39">
        <v>11</v>
      </c>
      <c r="D76" s="40" t="s">
        <v>42</v>
      </c>
      <c r="E76" s="39">
        <v>11</v>
      </c>
      <c r="F76" s="40" t="s">
        <v>60</v>
      </c>
      <c r="G76" s="31"/>
      <c r="H76" s="30"/>
      <c r="I76" s="30"/>
      <c r="J76" s="30"/>
      <c r="K76" s="30"/>
      <c r="L76" s="30"/>
      <c r="M76" s="30"/>
      <c r="N76" s="30"/>
      <c r="O76" s="30"/>
      <c r="P76" s="30"/>
      <c r="Q76" s="30"/>
      <c r="R76" s="30"/>
      <c r="S76" s="30"/>
      <c r="T76" s="30"/>
      <c r="U76" s="30"/>
      <c r="V76" s="30"/>
      <c r="W76" s="30"/>
    </row>
    <row r="77" spans="1:23" s="8" customFormat="1" ht="12.75">
      <c r="A77" s="18">
        <v>9</v>
      </c>
      <c r="B77" s="18" t="s">
        <v>53</v>
      </c>
      <c r="C77" s="18">
        <v>1</v>
      </c>
      <c r="D77" s="36" t="s">
        <v>74</v>
      </c>
      <c r="E77" s="18">
        <v>1</v>
      </c>
      <c r="F77" s="18" t="s">
        <v>659</v>
      </c>
      <c r="G77" s="5"/>
      <c r="H77" s="30"/>
      <c r="I77" s="30"/>
      <c r="J77" s="30"/>
      <c r="K77" s="30"/>
      <c r="L77" s="30"/>
      <c r="M77" s="30"/>
      <c r="N77" s="30"/>
      <c r="O77" s="30"/>
      <c r="P77" s="30"/>
      <c r="Q77" s="30"/>
      <c r="R77" s="30"/>
      <c r="S77" s="30"/>
      <c r="T77" s="30"/>
      <c r="U77" s="30"/>
      <c r="V77" s="30"/>
      <c r="W77" s="30"/>
    </row>
    <row r="78" spans="1:23" s="8" customFormat="1" ht="12.75">
      <c r="A78" s="18"/>
      <c r="B78" s="18"/>
      <c r="C78" s="18">
        <v>2</v>
      </c>
      <c r="D78" s="36" t="s">
        <v>510</v>
      </c>
      <c r="E78" s="18">
        <v>2</v>
      </c>
      <c r="F78" s="36" t="s">
        <v>490</v>
      </c>
      <c r="G78" s="5"/>
      <c r="H78" s="30"/>
      <c r="I78" s="30"/>
      <c r="J78" s="30"/>
      <c r="K78" s="30"/>
      <c r="L78" s="30"/>
      <c r="M78" s="30"/>
      <c r="N78" s="30"/>
      <c r="O78" s="30"/>
      <c r="P78" s="30"/>
      <c r="Q78" s="30"/>
      <c r="R78" s="30"/>
      <c r="S78" s="30"/>
      <c r="T78" s="30"/>
      <c r="U78" s="30"/>
      <c r="V78" s="30"/>
      <c r="W78" s="30"/>
    </row>
    <row r="79" spans="1:23" s="8" customFormat="1" ht="12.75">
      <c r="A79" s="18"/>
      <c r="B79" s="18"/>
      <c r="C79" s="18">
        <v>3</v>
      </c>
      <c r="D79" s="36" t="s">
        <v>511</v>
      </c>
      <c r="E79" s="18">
        <v>3</v>
      </c>
      <c r="F79" s="36" t="s">
        <v>663</v>
      </c>
      <c r="G79" s="5"/>
      <c r="H79" s="30"/>
      <c r="I79" s="30"/>
      <c r="J79" s="30"/>
      <c r="K79" s="30"/>
      <c r="L79" s="30"/>
      <c r="M79" s="30"/>
      <c r="N79" s="30"/>
      <c r="O79" s="30"/>
      <c r="P79" s="30"/>
      <c r="Q79" s="30"/>
      <c r="R79" s="30"/>
      <c r="S79" s="30"/>
      <c r="T79" s="30"/>
      <c r="U79" s="30"/>
      <c r="V79" s="30"/>
      <c r="W79" s="30"/>
    </row>
    <row r="80" spans="1:23" s="8" customFormat="1" ht="12.75">
      <c r="A80" s="18"/>
      <c r="B80" s="18"/>
      <c r="C80" s="18">
        <v>4</v>
      </c>
      <c r="D80" s="36" t="s">
        <v>200</v>
      </c>
      <c r="E80" s="18">
        <v>4</v>
      </c>
      <c r="F80" s="18" t="s">
        <v>661</v>
      </c>
      <c r="G80" s="5"/>
      <c r="H80" s="30"/>
      <c r="I80" s="30"/>
      <c r="J80" s="30"/>
      <c r="K80" s="30"/>
      <c r="L80" s="30"/>
      <c r="M80" s="30"/>
      <c r="N80" s="30"/>
      <c r="O80" s="30"/>
      <c r="P80" s="30"/>
      <c r="Q80" s="30"/>
      <c r="R80" s="30"/>
      <c r="S80" s="30"/>
      <c r="T80" s="30"/>
      <c r="U80" s="30"/>
      <c r="V80" s="30"/>
      <c r="W80" s="30"/>
    </row>
    <row r="81" spans="1:23" s="8" customFormat="1" ht="12.75">
      <c r="A81" s="18"/>
      <c r="B81" s="18"/>
      <c r="C81" s="18">
        <v>5</v>
      </c>
      <c r="D81" s="36" t="s">
        <v>660</v>
      </c>
      <c r="E81" s="18">
        <v>5</v>
      </c>
      <c r="F81" s="18" t="s">
        <v>662</v>
      </c>
      <c r="G81" s="5"/>
      <c r="H81" s="30"/>
      <c r="I81" s="30"/>
      <c r="J81" s="30"/>
      <c r="K81" s="30"/>
      <c r="L81" s="30"/>
      <c r="M81" s="30"/>
      <c r="N81" s="30"/>
      <c r="O81" s="30"/>
      <c r="P81" s="30"/>
      <c r="Q81" s="30"/>
      <c r="R81" s="30"/>
      <c r="S81" s="30"/>
      <c r="T81" s="30"/>
      <c r="U81" s="30"/>
      <c r="V81" s="30"/>
      <c r="W81" s="30"/>
    </row>
    <row r="82" spans="1:23" s="8" customFormat="1" ht="12.75">
      <c r="A82" s="18"/>
      <c r="B82" s="18"/>
      <c r="C82" s="18">
        <v>6</v>
      </c>
      <c r="D82" s="36" t="s">
        <v>520</v>
      </c>
      <c r="E82" s="18">
        <v>6</v>
      </c>
      <c r="F82" s="36" t="s">
        <v>664</v>
      </c>
      <c r="G82" s="5"/>
      <c r="H82" s="30"/>
      <c r="I82" s="30"/>
      <c r="J82" s="30"/>
      <c r="K82" s="30"/>
      <c r="L82" s="30"/>
      <c r="M82" s="30"/>
      <c r="N82" s="30"/>
      <c r="O82" s="30"/>
      <c r="P82" s="30"/>
      <c r="Q82" s="30"/>
      <c r="R82" s="30"/>
      <c r="S82" s="30"/>
      <c r="T82" s="30"/>
      <c r="U82" s="30"/>
      <c r="V82" s="30"/>
      <c r="W82" s="30"/>
    </row>
    <row r="83" spans="1:23" s="8" customFormat="1" ht="12.75">
      <c r="A83" s="18"/>
      <c r="B83" s="18"/>
      <c r="C83" s="18">
        <v>7</v>
      </c>
      <c r="D83" s="36" t="s">
        <v>538</v>
      </c>
      <c r="E83" s="18">
        <v>7</v>
      </c>
      <c r="F83" s="36" t="s">
        <v>73</v>
      </c>
      <c r="G83" s="5"/>
      <c r="H83" s="30"/>
      <c r="I83" s="30"/>
      <c r="J83" s="30"/>
      <c r="K83" s="30"/>
      <c r="L83" s="30"/>
      <c r="M83" s="30"/>
      <c r="N83" s="30"/>
      <c r="O83" s="30"/>
      <c r="P83" s="30"/>
      <c r="Q83" s="30"/>
      <c r="R83" s="30"/>
      <c r="S83" s="30"/>
      <c r="T83" s="30"/>
      <c r="U83" s="30"/>
      <c r="V83" s="30"/>
      <c r="W83" s="30"/>
    </row>
    <row r="84" spans="1:23" s="8" customFormat="1" ht="12.75">
      <c r="A84" s="18"/>
      <c r="B84" s="18"/>
      <c r="C84" s="18"/>
      <c r="D84" s="36"/>
      <c r="E84" s="18">
        <v>8</v>
      </c>
      <c r="F84" s="36" t="s">
        <v>485</v>
      </c>
      <c r="G84" s="5"/>
      <c r="H84" s="30"/>
      <c r="I84" s="30"/>
      <c r="J84" s="30"/>
      <c r="K84" s="30"/>
      <c r="L84" s="30"/>
      <c r="M84" s="30"/>
      <c r="N84" s="30"/>
      <c r="O84" s="30"/>
      <c r="P84" s="30"/>
      <c r="Q84" s="30"/>
      <c r="R84" s="30"/>
      <c r="S84" s="30"/>
      <c r="T84" s="30"/>
      <c r="U84" s="30"/>
      <c r="V84" s="30"/>
      <c r="W84" s="30"/>
    </row>
    <row r="85" spans="1:23" s="8" customFormat="1" ht="12.75">
      <c r="A85" s="18"/>
      <c r="B85" s="18"/>
      <c r="C85" s="18"/>
      <c r="D85" s="36"/>
      <c r="E85" s="18">
        <v>9</v>
      </c>
      <c r="F85" s="18" t="s">
        <v>235</v>
      </c>
      <c r="G85" s="5"/>
      <c r="H85" s="30"/>
      <c r="I85" s="30"/>
      <c r="J85" s="30"/>
      <c r="K85" s="30"/>
      <c r="L85" s="30"/>
      <c r="M85" s="30"/>
      <c r="N85" s="30"/>
      <c r="O85" s="30"/>
      <c r="P85" s="30"/>
      <c r="Q85" s="30"/>
      <c r="R85" s="30"/>
      <c r="S85" s="30"/>
      <c r="T85" s="30"/>
      <c r="U85" s="30"/>
      <c r="V85" s="30"/>
      <c r="W85" s="30"/>
    </row>
    <row r="86" spans="1:23" s="8" customFormat="1" ht="12.75">
      <c r="A86" s="18"/>
      <c r="B86" s="18"/>
      <c r="C86" s="18"/>
      <c r="D86" s="36"/>
      <c r="E86" s="18">
        <v>10</v>
      </c>
      <c r="F86" s="18" t="s">
        <v>236</v>
      </c>
      <c r="G86" s="5"/>
      <c r="H86" s="30"/>
      <c r="I86" s="30"/>
      <c r="J86" s="30"/>
      <c r="K86" s="30"/>
      <c r="L86" s="30"/>
      <c r="M86" s="30"/>
      <c r="N86" s="30"/>
      <c r="O86" s="30"/>
      <c r="P86" s="30"/>
      <c r="Q86" s="30"/>
      <c r="R86" s="30"/>
      <c r="S86" s="30"/>
      <c r="T86" s="30"/>
      <c r="U86" s="30"/>
      <c r="V86" s="30"/>
      <c r="W86" s="30"/>
    </row>
    <row r="87" spans="1:23" s="8" customFormat="1" ht="12.75">
      <c r="A87" s="39">
        <v>10</v>
      </c>
      <c r="B87" s="39" t="s">
        <v>480</v>
      </c>
      <c r="C87" s="39">
        <v>1</v>
      </c>
      <c r="D87" s="40" t="s">
        <v>503</v>
      </c>
      <c r="E87" s="39">
        <v>1</v>
      </c>
      <c r="F87" s="40" t="s">
        <v>237</v>
      </c>
      <c r="G87" s="31"/>
      <c r="H87" s="30"/>
      <c r="I87" s="30"/>
      <c r="J87" s="30"/>
      <c r="K87" s="30"/>
      <c r="L87" s="30"/>
      <c r="M87" s="30"/>
      <c r="N87" s="30"/>
      <c r="O87" s="30"/>
      <c r="P87" s="30"/>
      <c r="Q87" s="30"/>
      <c r="R87" s="30"/>
      <c r="S87" s="30"/>
      <c r="T87" s="30"/>
      <c r="U87" s="30"/>
      <c r="V87" s="30"/>
      <c r="W87" s="30"/>
    </row>
    <row r="88" spans="1:23" s="8" customFormat="1" ht="12.75">
      <c r="A88" s="39"/>
      <c r="B88" s="39"/>
      <c r="C88" s="39"/>
      <c r="D88" s="40"/>
      <c r="E88" s="39">
        <v>2</v>
      </c>
      <c r="F88" s="40" t="s">
        <v>234</v>
      </c>
      <c r="G88" s="31"/>
      <c r="H88" s="30"/>
      <c r="I88" s="30"/>
      <c r="J88" s="30"/>
      <c r="K88" s="30"/>
      <c r="L88" s="30"/>
      <c r="M88" s="30"/>
      <c r="N88" s="30"/>
      <c r="O88" s="30"/>
      <c r="P88" s="30"/>
      <c r="Q88" s="30"/>
      <c r="R88" s="30"/>
      <c r="S88" s="30"/>
      <c r="T88" s="30"/>
      <c r="U88" s="30"/>
      <c r="V88" s="30"/>
      <c r="W88" s="30"/>
    </row>
    <row r="89" spans="1:23" s="8" customFormat="1" ht="12.75">
      <c r="A89" s="39"/>
      <c r="B89" s="39"/>
      <c r="C89" s="39"/>
      <c r="D89" s="39"/>
      <c r="E89" s="39">
        <v>3</v>
      </c>
      <c r="F89" s="40" t="s">
        <v>493</v>
      </c>
      <c r="G89" s="31"/>
      <c r="H89" s="30"/>
      <c r="I89" s="30"/>
      <c r="J89" s="30"/>
      <c r="K89" s="30"/>
      <c r="L89" s="30"/>
      <c r="M89" s="30"/>
      <c r="N89" s="30"/>
      <c r="O89" s="30"/>
      <c r="P89" s="30"/>
      <c r="Q89" s="30"/>
      <c r="R89" s="30"/>
      <c r="S89" s="30"/>
      <c r="T89" s="30"/>
      <c r="U89" s="30"/>
      <c r="V89" s="30"/>
      <c r="W89" s="30"/>
    </row>
    <row r="90" spans="1:23" s="8" customFormat="1" ht="12.75">
      <c r="A90" s="39"/>
      <c r="B90" s="39"/>
      <c r="C90" s="39">
        <v>2</v>
      </c>
      <c r="D90" s="40" t="s">
        <v>507</v>
      </c>
      <c r="E90" s="39">
        <v>4</v>
      </c>
      <c r="F90" s="40" t="s">
        <v>717</v>
      </c>
      <c r="G90" s="31"/>
      <c r="H90" s="30"/>
      <c r="I90" s="30"/>
      <c r="J90" s="30"/>
      <c r="K90" s="30"/>
      <c r="L90" s="30"/>
      <c r="M90" s="30"/>
      <c r="N90" s="30"/>
      <c r="O90" s="30"/>
      <c r="P90" s="30"/>
      <c r="Q90" s="30"/>
      <c r="R90" s="30"/>
      <c r="S90" s="30"/>
      <c r="T90" s="30"/>
      <c r="U90" s="30"/>
      <c r="V90" s="30"/>
      <c r="W90" s="30"/>
    </row>
    <row r="91" spans="1:23" s="8" customFormat="1" ht="12.75">
      <c r="A91" s="39"/>
      <c r="B91" s="39"/>
      <c r="C91" s="39">
        <v>3</v>
      </c>
      <c r="D91" s="40" t="s">
        <v>512</v>
      </c>
      <c r="E91" s="39">
        <v>5</v>
      </c>
      <c r="F91" s="40" t="s">
        <v>70</v>
      </c>
      <c r="G91" s="31"/>
      <c r="H91" s="30"/>
      <c r="I91" s="30"/>
      <c r="J91" s="30"/>
      <c r="K91" s="30"/>
      <c r="L91" s="30"/>
      <c r="M91" s="30"/>
      <c r="N91" s="30"/>
      <c r="O91" s="30"/>
      <c r="P91" s="30"/>
      <c r="Q91" s="30"/>
      <c r="R91" s="30"/>
      <c r="S91" s="30"/>
      <c r="T91" s="30"/>
      <c r="U91" s="30"/>
      <c r="V91" s="30"/>
      <c r="W91" s="30"/>
    </row>
    <row r="92" spans="1:23" s="8" customFormat="1" ht="12.75">
      <c r="A92" s="39"/>
      <c r="B92" s="39"/>
      <c r="C92" s="39">
        <v>4</v>
      </c>
      <c r="D92" s="40" t="s">
        <v>515</v>
      </c>
      <c r="E92" s="39">
        <v>6</v>
      </c>
      <c r="F92" s="40" t="s">
        <v>219</v>
      </c>
      <c r="G92" s="31"/>
      <c r="H92" s="30"/>
      <c r="I92" s="30"/>
      <c r="J92" s="30"/>
      <c r="K92" s="30"/>
      <c r="L92" s="30"/>
      <c r="M92" s="30"/>
      <c r="N92" s="30"/>
      <c r="O92" s="30"/>
      <c r="P92" s="30"/>
      <c r="Q92" s="30"/>
      <c r="R92" s="30"/>
      <c r="S92" s="30"/>
      <c r="T92" s="30"/>
      <c r="U92" s="30"/>
      <c r="V92" s="30"/>
      <c r="W92" s="30"/>
    </row>
    <row r="93" spans="1:23" s="8" customFormat="1" ht="12.75">
      <c r="A93" s="39"/>
      <c r="B93" s="39"/>
      <c r="C93" s="39"/>
      <c r="D93" s="39"/>
      <c r="E93" s="39">
        <v>7</v>
      </c>
      <c r="F93" s="40" t="s">
        <v>220</v>
      </c>
      <c r="G93" s="31"/>
      <c r="H93" s="30"/>
      <c r="I93" s="30"/>
      <c r="J93" s="30"/>
      <c r="K93" s="30"/>
      <c r="L93" s="30"/>
      <c r="M93" s="30"/>
      <c r="N93" s="30"/>
      <c r="O93" s="30"/>
      <c r="P93" s="30"/>
      <c r="Q93" s="30"/>
      <c r="R93" s="30"/>
      <c r="S93" s="30"/>
      <c r="T93" s="30"/>
      <c r="U93" s="30"/>
      <c r="V93" s="30"/>
      <c r="W93" s="30"/>
    </row>
    <row r="94" spans="1:23" s="8" customFormat="1" ht="12.75">
      <c r="A94" s="39"/>
      <c r="B94" s="39"/>
      <c r="C94" s="39">
        <v>5</v>
      </c>
      <c r="D94" s="40" t="s">
        <v>519</v>
      </c>
      <c r="E94" s="39">
        <v>8</v>
      </c>
      <c r="F94" s="40" t="s">
        <v>221</v>
      </c>
      <c r="G94" s="31"/>
      <c r="H94" s="30"/>
      <c r="I94" s="30"/>
      <c r="J94" s="30"/>
      <c r="K94" s="30"/>
      <c r="L94" s="30"/>
      <c r="M94" s="30"/>
      <c r="N94" s="30"/>
      <c r="O94" s="30"/>
      <c r="P94" s="30"/>
      <c r="Q94" s="30"/>
      <c r="R94" s="30"/>
      <c r="S94" s="30"/>
      <c r="T94" s="30"/>
      <c r="U94" s="30"/>
      <c r="V94" s="30"/>
      <c r="W94" s="30"/>
    </row>
    <row r="95" spans="1:23" s="8" customFormat="1" ht="12.75">
      <c r="A95" s="39"/>
      <c r="B95" s="39"/>
      <c r="C95" s="39">
        <v>6</v>
      </c>
      <c r="D95" s="40" t="s">
        <v>521</v>
      </c>
      <c r="E95" s="39">
        <v>9</v>
      </c>
      <c r="F95" s="40" t="s">
        <v>181</v>
      </c>
      <c r="G95" s="31"/>
      <c r="H95" s="30"/>
      <c r="I95" s="30"/>
      <c r="J95" s="30"/>
      <c r="K95" s="30"/>
      <c r="L95" s="30"/>
      <c r="M95" s="30"/>
      <c r="N95" s="30"/>
      <c r="O95" s="30"/>
      <c r="P95" s="30"/>
      <c r="Q95" s="30"/>
      <c r="R95" s="30"/>
      <c r="S95" s="30"/>
      <c r="T95" s="30"/>
      <c r="U95" s="30"/>
      <c r="V95" s="30"/>
      <c r="W95" s="30"/>
    </row>
    <row r="96" spans="1:23" s="8" customFormat="1" ht="12.75">
      <c r="A96" s="39"/>
      <c r="B96" s="39"/>
      <c r="C96" s="39"/>
      <c r="D96" s="40"/>
      <c r="E96" s="39">
        <v>10</v>
      </c>
      <c r="F96" s="40" t="s">
        <v>222</v>
      </c>
      <c r="G96" s="31"/>
      <c r="H96" s="30"/>
      <c r="I96" s="30"/>
      <c r="J96" s="30"/>
      <c r="K96" s="30"/>
      <c r="L96" s="30"/>
      <c r="M96" s="30"/>
      <c r="N96" s="30"/>
      <c r="O96" s="30"/>
      <c r="P96" s="30"/>
      <c r="Q96" s="30"/>
      <c r="R96" s="30"/>
      <c r="S96" s="30"/>
      <c r="T96" s="30"/>
      <c r="U96" s="30"/>
      <c r="V96" s="30"/>
      <c r="W96" s="30"/>
    </row>
    <row r="97" spans="1:23" s="8" customFormat="1" ht="12.75">
      <c r="A97" s="18">
        <v>11</v>
      </c>
      <c r="B97" s="18" t="s">
        <v>98</v>
      </c>
      <c r="C97" s="18">
        <v>1</v>
      </c>
      <c r="D97" s="36" t="s">
        <v>63</v>
      </c>
      <c r="E97" s="18">
        <v>1</v>
      </c>
      <c r="F97" s="36" t="s">
        <v>225</v>
      </c>
      <c r="G97" s="5"/>
      <c r="H97" s="30"/>
      <c r="I97" s="30"/>
      <c r="J97" s="30"/>
      <c r="K97" s="30"/>
      <c r="L97" s="30"/>
      <c r="M97" s="30"/>
      <c r="N97" s="30"/>
      <c r="O97" s="30"/>
      <c r="P97" s="30"/>
      <c r="Q97" s="30"/>
      <c r="R97" s="30"/>
      <c r="S97" s="30"/>
      <c r="T97" s="30"/>
      <c r="U97" s="30"/>
      <c r="V97" s="30"/>
      <c r="W97" s="30"/>
    </row>
    <row r="98" spans="1:23" s="8" customFormat="1" ht="12.75">
      <c r="A98" s="18"/>
      <c r="B98" s="18" t="s">
        <v>99</v>
      </c>
      <c r="C98" s="18"/>
      <c r="D98" s="18"/>
      <c r="E98" s="18">
        <v>2</v>
      </c>
      <c r="F98" s="36" t="s">
        <v>226</v>
      </c>
      <c r="G98" s="5"/>
      <c r="H98" s="30"/>
      <c r="I98" s="30"/>
      <c r="J98" s="30"/>
      <c r="K98" s="30"/>
      <c r="L98" s="30"/>
      <c r="M98" s="30"/>
      <c r="N98" s="30"/>
      <c r="O98" s="30"/>
      <c r="P98" s="30"/>
      <c r="Q98" s="30"/>
      <c r="R98" s="30"/>
      <c r="S98" s="30"/>
      <c r="T98" s="30"/>
      <c r="U98" s="30"/>
      <c r="V98" s="30"/>
      <c r="W98" s="30"/>
    </row>
    <row r="99" spans="1:23" s="8" customFormat="1" ht="12.75">
      <c r="A99" s="18"/>
      <c r="B99" s="18"/>
      <c r="C99" s="18">
        <v>2</v>
      </c>
      <c r="D99" s="36" t="s">
        <v>201</v>
      </c>
      <c r="E99" s="18">
        <v>3</v>
      </c>
      <c r="F99" s="36" t="s">
        <v>227</v>
      </c>
      <c r="G99" s="5"/>
      <c r="H99" s="30"/>
      <c r="I99" s="30"/>
      <c r="J99" s="30"/>
      <c r="K99" s="30"/>
      <c r="L99" s="30"/>
      <c r="M99" s="30"/>
      <c r="N99" s="30"/>
      <c r="O99" s="30"/>
      <c r="P99" s="30"/>
      <c r="Q99" s="30"/>
      <c r="R99" s="30"/>
      <c r="S99" s="30"/>
      <c r="T99" s="30"/>
      <c r="U99" s="30"/>
      <c r="V99" s="30"/>
      <c r="W99" s="30"/>
    </row>
    <row r="100" spans="1:23" s="8" customFormat="1" ht="12.75">
      <c r="A100" s="18"/>
      <c r="B100" s="18"/>
      <c r="C100" s="18"/>
      <c r="D100" s="18"/>
      <c r="E100" s="18">
        <v>4</v>
      </c>
      <c r="F100" s="36" t="s">
        <v>224</v>
      </c>
      <c r="G100" s="5"/>
      <c r="H100" s="30"/>
      <c r="I100" s="30"/>
      <c r="J100" s="30"/>
      <c r="K100" s="30"/>
      <c r="L100" s="30"/>
      <c r="M100" s="30"/>
      <c r="N100" s="30"/>
      <c r="O100" s="30"/>
      <c r="P100" s="30"/>
      <c r="Q100" s="30"/>
      <c r="R100" s="30"/>
      <c r="S100" s="30"/>
      <c r="T100" s="30"/>
      <c r="U100" s="30"/>
      <c r="V100" s="30"/>
      <c r="W100" s="30"/>
    </row>
    <row r="101" spans="1:23" s="8" customFormat="1" ht="12.75">
      <c r="A101" s="18"/>
      <c r="B101" s="18"/>
      <c r="C101" s="18">
        <v>3</v>
      </c>
      <c r="D101" s="36" t="s">
        <v>202</v>
      </c>
      <c r="E101" s="18">
        <v>5</v>
      </c>
      <c r="F101" s="36" t="s">
        <v>228</v>
      </c>
      <c r="G101" s="5"/>
      <c r="H101" s="30"/>
      <c r="I101" s="30"/>
      <c r="J101" s="30"/>
      <c r="K101" s="30"/>
      <c r="L101" s="30"/>
      <c r="M101" s="30"/>
      <c r="N101" s="30"/>
      <c r="O101" s="30"/>
      <c r="P101" s="30"/>
      <c r="Q101" s="30"/>
      <c r="R101" s="30"/>
      <c r="S101" s="30"/>
      <c r="T101" s="30"/>
      <c r="U101" s="30"/>
      <c r="V101" s="30"/>
      <c r="W101" s="30"/>
    </row>
    <row r="102" spans="1:23" s="8" customFormat="1" ht="12.75">
      <c r="A102" s="18"/>
      <c r="B102" s="18"/>
      <c r="C102" s="18">
        <v>4</v>
      </c>
      <c r="D102" s="36" t="s">
        <v>535</v>
      </c>
      <c r="E102" s="18">
        <v>6</v>
      </c>
      <c r="F102" s="36" t="s">
        <v>229</v>
      </c>
      <c r="G102" s="5"/>
      <c r="H102" s="30"/>
      <c r="I102" s="30"/>
      <c r="J102" s="30"/>
      <c r="K102" s="30"/>
      <c r="L102" s="30"/>
      <c r="M102" s="30"/>
      <c r="N102" s="30"/>
      <c r="O102" s="30"/>
      <c r="P102" s="30"/>
      <c r="Q102" s="30"/>
      <c r="R102" s="30"/>
      <c r="S102" s="30"/>
      <c r="T102" s="30"/>
      <c r="U102" s="30"/>
      <c r="V102" s="30"/>
      <c r="W102" s="30"/>
    </row>
    <row r="103" spans="1:23" s="8" customFormat="1" ht="12.75">
      <c r="A103" s="18"/>
      <c r="B103" s="18"/>
      <c r="C103" s="18">
        <v>5</v>
      </c>
      <c r="D103" s="36" t="s">
        <v>62</v>
      </c>
      <c r="E103" s="18">
        <v>7</v>
      </c>
      <c r="F103" s="36" t="s">
        <v>230</v>
      </c>
      <c r="G103" s="5"/>
      <c r="H103" s="30"/>
      <c r="I103" s="30"/>
      <c r="J103" s="30"/>
      <c r="K103" s="30"/>
      <c r="L103" s="30"/>
      <c r="M103" s="30"/>
      <c r="N103" s="30"/>
      <c r="O103" s="30"/>
      <c r="P103" s="30"/>
      <c r="Q103" s="30"/>
      <c r="R103" s="30"/>
      <c r="S103" s="30"/>
      <c r="T103" s="30"/>
      <c r="U103" s="30"/>
      <c r="V103" s="30"/>
      <c r="W103" s="30"/>
    </row>
    <row r="104" spans="1:23" s="8" customFormat="1" ht="12.75">
      <c r="A104" s="18"/>
      <c r="B104" s="18"/>
      <c r="C104" s="18">
        <v>6</v>
      </c>
      <c r="D104" s="36" t="s">
        <v>525</v>
      </c>
      <c r="E104" s="18">
        <v>8</v>
      </c>
      <c r="F104" s="36" t="s">
        <v>231</v>
      </c>
      <c r="G104" s="5"/>
      <c r="H104" s="30"/>
      <c r="I104" s="30"/>
      <c r="J104" s="30"/>
      <c r="K104" s="30"/>
      <c r="L104" s="30"/>
      <c r="M104" s="30"/>
      <c r="N104" s="30"/>
      <c r="O104" s="30"/>
      <c r="P104" s="30"/>
      <c r="Q104" s="30"/>
      <c r="R104" s="30"/>
      <c r="S104" s="30"/>
      <c r="T104" s="30"/>
      <c r="U104" s="30"/>
      <c r="V104" s="30"/>
      <c r="W104" s="30"/>
    </row>
    <row r="105" spans="1:23" s="8" customFormat="1" ht="12.75">
      <c r="A105" s="18"/>
      <c r="B105" s="18"/>
      <c r="C105" s="18">
        <v>7</v>
      </c>
      <c r="D105" s="36" t="s">
        <v>536</v>
      </c>
      <c r="E105" s="18">
        <v>9</v>
      </c>
      <c r="F105" s="36" t="s">
        <v>232</v>
      </c>
      <c r="G105" s="5"/>
      <c r="H105" s="30"/>
      <c r="I105" s="30"/>
      <c r="J105" s="30"/>
      <c r="K105" s="30"/>
      <c r="L105" s="30"/>
      <c r="M105" s="30"/>
      <c r="N105" s="30"/>
      <c r="O105" s="30"/>
      <c r="P105" s="30"/>
      <c r="Q105" s="30"/>
      <c r="R105" s="30"/>
      <c r="S105" s="30"/>
      <c r="T105" s="30"/>
      <c r="U105" s="30"/>
      <c r="V105" s="30"/>
      <c r="W105" s="30"/>
    </row>
    <row r="106" spans="1:23" s="8" customFormat="1" ht="12.75">
      <c r="A106" s="18"/>
      <c r="B106" s="18"/>
      <c r="C106" s="18">
        <v>8</v>
      </c>
      <c r="D106" s="36" t="s">
        <v>537</v>
      </c>
      <c r="E106" s="18">
        <v>10</v>
      </c>
      <c r="F106" s="36" t="s">
        <v>233</v>
      </c>
      <c r="G106" s="5"/>
      <c r="H106" s="30"/>
      <c r="I106" s="30"/>
      <c r="J106" s="30"/>
      <c r="K106" s="30"/>
      <c r="L106" s="30"/>
      <c r="M106" s="30"/>
      <c r="N106" s="30"/>
      <c r="O106" s="30"/>
      <c r="P106" s="30"/>
      <c r="Q106" s="30"/>
      <c r="R106" s="30"/>
      <c r="S106" s="30"/>
      <c r="T106" s="30"/>
      <c r="U106" s="30"/>
      <c r="V106" s="30"/>
      <c r="W106" s="30"/>
    </row>
    <row r="107" spans="8:23" ht="12.75">
      <c r="H107" s="4"/>
      <c r="I107" s="4"/>
      <c r="J107" s="4"/>
      <c r="K107" s="4"/>
      <c r="L107" s="4"/>
      <c r="M107" s="4"/>
      <c r="N107" s="4"/>
      <c r="O107" s="4"/>
      <c r="P107" s="4"/>
      <c r="Q107" s="4"/>
      <c r="R107" s="4"/>
      <c r="S107" s="4"/>
      <c r="T107" s="4"/>
      <c r="U107" s="4"/>
      <c r="V107" s="4"/>
      <c r="W107" s="4"/>
    </row>
    <row r="109" spans="4:6" ht="12.75">
      <c r="D109" s="8"/>
      <c r="E109" s="8"/>
      <c r="F109" s="8"/>
    </row>
    <row r="110" spans="4:6" ht="12.75">
      <c r="D110" s="8"/>
      <c r="E110" s="8"/>
      <c r="F110" s="8"/>
    </row>
    <row r="111" spans="4:6" ht="12.75">
      <c r="D111" s="8"/>
      <c r="E111" s="8"/>
      <c r="F111" s="8"/>
    </row>
    <row r="112" spans="4:6" ht="12.75">
      <c r="D112" s="8"/>
      <c r="E112" s="8"/>
      <c r="F112" s="8"/>
    </row>
  </sheetData>
  <sheetProtection password="CC08" sheet="1" objects="1" scenarios="1"/>
  <conditionalFormatting sqref="G13:G21">
    <cfRule type="cellIs" priority="1" dxfId="0" operator="between" stopIfTrue="1">
      <formula>1</formula>
      <formula>5</formula>
    </cfRule>
  </conditionalFormatting>
  <dataValidations count="1">
    <dataValidation type="whole" allowBlank="1" showInputMessage="1" showErrorMessage="1" error="Please enter a number between 1 &amp; 5" sqref="G13:G106">
      <formula1>1</formula1>
      <formula2>5</formula2>
    </dataValidation>
  </dataValidations>
  <printOptions/>
  <pageMargins left="0.75" right="0.75" top="1" bottom="1" header="0.5" footer="0.5"/>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A1"/>
  <sheetViews>
    <sheetView zoomScalePageLayoutView="0" workbookViewId="0" topLeftCell="A1">
      <selection activeCell="I31" sqref="I31"/>
    </sheetView>
  </sheetViews>
  <sheetFormatPr defaultColWidth="9.140625" defaultRowHeight="12.75"/>
  <sheetData/>
  <sheetProtection password="CC08" sheet="1" objects="1" scenarios="1"/>
  <printOptions/>
  <pageMargins left="0.75" right="0.75" top="1" bottom="1" header="0.5" footer="0.5"/>
  <pageSetup fitToHeight="1" fitToWidth="1" horizontalDpi="600" verticalDpi="600" orientation="portrait" paperSize="9" scale="64" r:id="rId2"/>
  <drawing r:id="rId1"/>
</worksheet>
</file>

<file path=xl/worksheets/sheet6.xml><?xml version="1.0" encoding="utf-8"?>
<worksheet xmlns="http://schemas.openxmlformats.org/spreadsheetml/2006/main" xmlns:r="http://schemas.openxmlformats.org/officeDocument/2006/relationships">
  <sheetPr codeName="Sheet5">
    <pageSetUpPr fitToPage="1"/>
  </sheetPr>
  <dimension ref="A1:A1"/>
  <sheetViews>
    <sheetView zoomScale="50" zoomScaleNormal="50" zoomScalePageLayoutView="0" workbookViewId="0" topLeftCell="A13">
      <selection activeCell="A1" sqref="A1"/>
    </sheetView>
  </sheetViews>
  <sheetFormatPr defaultColWidth="9.140625" defaultRowHeight="12.75"/>
  <sheetData/>
  <sheetProtection password="CC08" sheet="1" objects="1" scenarios="1"/>
  <printOptions/>
  <pageMargins left="0.75" right="0.75" top="1" bottom="1" header="0.5" footer="0.5"/>
  <pageSetup fitToHeight="1" fitToWidth="1" horizontalDpi="600" verticalDpi="600" orientation="portrait" paperSize="9" scale="60" r:id="rId2"/>
  <drawing r:id="rId1"/>
</worksheet>
</file>

<file path=xl/worksheets/sheet7.xml><?xml version="1.0" encoding="utf-8"?>
<worksheet xmlns="http://schemas.openxmlformats.org/spreadsheetml/2006/main" xmlns:r="http://schemas.openxmlformats.org/officeDocument/2006/relationships">
  <sheetPr codeName="Sheet6"/>
  <dimension ref="A1:O39"/>
  <sheetViews>
    <sheetView zoomScale="75" zoomScaleNormal="75" zoomScalePageLayoutView="0" workbookViewId="0" topLeftCell="F14">
      <selection activeCell="F35" sqref="F35"/>
    </sheetView>
  </sheetViews>
  <sheetFormatPr defaultColWidth="9.140625" defaultRowHeight="12.75"/>
  <cols>
    <col min="1" max="1" width="5.421875" style="1" customWidth="1"/>
    <col min="2" max="2" width="24.140625" style="1" customWidth="1"/>
    <col min="3" max="3" width="10.28125" style="1" bestFit="1" customWidth="1"/>
    <col min="4" max="4" width="41.00390625" style="1" customWidth="1"/>
    <col min="5" max="5" width="3.7109375" style="1" customWidth="1"/>
    <col min="6" max="6" width="161.57421875" style="1" bestFit="1" customWidth="1"/>
    <col min="7" max="8" width="6.00390625" style="1" customWidth="1"/>
    <col min="9" max="9" width="9.421875" style="1" customWidth="1"/>
    <col min="10" max="16384" width="9.140625" style="1" customWidth="1"/>
  </cols>
  <sheetData>
    <row r="1" spans="1:6" ht="12.75">
      <c r="A1" s="9"/>
      <c r="B1" s="9"/>
      <c r="C1" s="9"/>
      <c r="D1" s="9"/>
      <c r="E1" s="9"/>
      <c r="F1" s="9"/>
    </row>
    <row r="2" spans="1:6" ht="12.75">
      <c r="A2" s="9"/>
      <c r="B2" s="9" t="s">
        <v>748</v>
      </c>
      <c r="C2" s="9"/>
      <c r="D2" s="9"/>
      <c r="E2" s="9"/>
      <c r="F2" s="9"/>
    </row>
    <row r="3" spans="1:6" ht="12.75">
      <c r="A3" s="9"/>
      <c r="B3" s="9"/>
      <c r="C3" s="9"/>
      <c r="D3" s="9"/>
      <c r="E3" s="9"/>
      <c r="F3" s="9"/>
    </row>
    <row r="4" spans="1:6" ht="13.5" thickBot="1">
      <c r="A4" s="9"/>
      <c r="B4" s="9"/>
      <c r="C4" s="9"/>
      <c r="D4" s="9"/>
      <c r="E4" s="9"/>
      <c r="F4" s="9"/>
    </row>
    <row r="5" spans="1:6" ht="52.5" customHeight="1" thickBot="1">
      <c r="A5" s="9"/>
      <c r="B5" s="10">
        <v>1</v>
      </c>
      <c r="C5" s="10" t="s">
        <v>749</v>
      </c>
      <c r="D5" s="11" t="s">
        <v>258</v>
      </c>
      <c r="E5" s="9"/>
      <c r="F5" s="9"/>
    </row>
    <row r="6" spans="1:6" ht="51.75" thickBot="1">
      <c r="A6" s="9"/>
      <c r="B6" s="10">
        <v>2</v>
      </c>
      <c r="C6" s="10" t="s">
        <v>473</v>
      </c>
      <c r="D6" s="12" t="s">
        <v>260</v>
      </c>
      <c r="E6" s="9"/>
      <c r="F6" s="9"/>
    </row>
    <row r="7" spans="1:6" ht="64.5" thickBot="1">
      <c r="A7" s="9"/>
      <c r="B7" s="10">
        <v>3</v>
      </c>
      <c r="C7" s="10" t="s">
        <v>472</v>
      </c>
      <c r="D7" s="12" t="s">
        <v>259</v>
      </c>
      <c r="E7" s="9"/>
      <c r="F7" s="9"/>
    </row>
    <row r="8" spans="1:6" ht="64.5" thickBot="1">
      <c r="A8" s="9"/>
      <c r="B8" s="10">
        <v>4</v>
      </c>
      <c r="C8" s="10" t="s">
        <v>750</v>
      </c>
      <c r="D8" s="12" t="s">
        <v>96</v>
      </c>
      <c r="E8" s="9"/>
      <c r="F8" s="9"/>
    </row>
    <row r="9" spans="1:6" ht="77.25" thickBot="1">
      <c r="A9" s="9"/>
      <c r="B9" s="10">
        <v>5</v>
      </c>
      <c r="C9" s="10" t="s">
        <v>751</v>
      </c>
      <c r="D9" s="12" t="s">
        <v>97</v>
      </c>
      <c r="E9" s="9"/>
      <c r="F9" s="9"/>
    </row>
    <row r="10" spans="1:6" ht="12.75">
      <c r="A10" s="9"/>
      <c r="B10" s="9"/>
      <c r="C10" s="9"/>
      <c r="D10" s="13"/>
      <c r="E10" s="9"/>
      <c r="F10" s="9"/>
    </row>
    <row r="11" spans="1:6" ht="12.75">
      <c r="A11" s="9"/>
      <c r="B11" s="9"/>
      <c r="C11" s="9"/>
      <c r="D11" s="13"/>
      <c r="E11" s="9"/>
      <c r="F11" s="9"/>
    </row>
    <row r="12" spans="1:15" ht="54">
      <c r="A12" s="10"/>
      <c r="B12" s="14" t="s">
        <v>475</v>
      </c>
      <c r="C12" s="14"/>
      <c r="D12" s="15" t="s">
        <v>534</v>
      </c>
      <c r="E12" s="16" t="s">
        <v>481</v>
      </c>
      <c r="F12" s="17" t="s">
        <v>482</v>
      </c>
      <c r="G12" s="43" t="s">
        <v>100</v>
      </c>
      <c r="H12" s="50" t="s">
        <v>590</v>
      </c>
      <c r="I12" s="3" t="s">
        <v>104</v>
      </c>
      <c r="J12" s="3" t="s">
        <v>101</v>
      </c>
      <c r="K12" s="3" t="s">
        <v>102</v>
      </c>
      <c r="L12" s="3" t="s">
        <v>103</v>
      </c>
      <c r="M12" s="44" t="s">
        <v>105</v>
      </c>
      <c r="N12" s="3"/>
      <c r="O12" s="4"/>
    </row>
    <row r="13" spans="1:15" ht="12.75">
      <c r="A13" s="18">
        <v>1</v>
      </c>
      <c r="B13" s="18" t="s">
        <v>476</v>
      </c>
      <c r="C13" s="18">
        <v>1</v>
      </c>
      <c r="D13" s="19" t="s">
        <v>39</v>
      </c>
      <c r="E13" s="18">
        <v>1</v>
      </c>
      <c r="F13" s="20" t="s">
        <v>677</v>
      </c>
      <c r="G13" s="5">
        <f>'Questionnaire Part 2'!G13</f>
        <v>0</v>
      </c>
      <c r="H13" s="51">
        <v>3.5</v>
      </c>
      <c r="I13" s="30">
        <f aca="true" t="shared" si="0" ref="I13:I22">IF(G13&gt;0,IF(G13=MIN(G$13:G$22),1,0),0)</f>
        <v>0</v>
      </c>
      <c r="J13" s="30">
        <f>MIN($G$13:$G$22)</f>
        <v>0</v>
      </c>
      <c r="K13" s="30">
        <f>MAX($G$13:$G$22)</f>
        <v>0</v>
      </c>
      <c r="L13" s="30">
        <f>IF(J13=K13,1,0)</f>
        <v>1</v>
      </c>
      <c r="M13" s="30">
        <f>IF(SUM(I13:I22)&lt;4,1,IF(SUM(I13:I22)&lt;7,2,3))</f>
        <v>1</v>
      </c>
      <c r="N13" s="4"/>
      <c r="O13" s="4"/>
    </row>
    <row r="14" spans="1:15" ht="12.75">
      <c r="A14" s="18"/>
      <c r="B14" s="18"/>
      <c r="C14" s="18">
        <v>2</v>
      </c>
      <c r="D14" s="21" t="s">
        <v>41</v>
      </c>
      <c r="E14" s="18">
        <v>2</v>
      </c>
      <c r="F14" s="20" t="s">
        <v>678</v>
      </c>
      <c r="G14" s="5">
        <f>'Questionnaire Part 2'!G14</f>
        <v>0</v>
      </c>
      <c r="H14" s="51">
        <v>3.5</v>
      </c>
      <c r="I14" s="30">
        <f t="shared" si="0"/>
        <v>0</v>
      </c>
      <c r="J14" s="30">
        <f aca="true" t="shared" si="1" ref="J14:J22">MIN($G$13:$G$22)</f>
        <v>0</v>
      </c>
      <c r="K14" s="30">
        <f aca="true" t="shared" si="2" ref="K14:K22">MAX($G$13:$G$22)</f>
        <v>0</v>
      </c>
      <c r="L14" s="30">
        <f aca="true" t="shared" si="3" ref="L14:L33">IF(J14=K14,1,0)</f>
        <v>1</v>
      </c>
      <c r="M14" s="30">
        <f>M13</f>
        <v>1</v>
      </c>
      <c r="N14" s="4"/>
      <c r="O14" s="4"/>
    </row>
    <row r="15" spans="1:15" ht="12.75">
      <c r="A15" s="18"/>
      <c r="B15" s="18"/>
      <c r="C15" s="18">
        <v>3</v>
      </c>
      <c r="D15" s="19" t="s">
        <v>742</v>
      </c>
      <c r="E15" s="18">
        <v>3</v>
      </c>
      <c r="F15" s="22" t="s">
        <v>218</v>
      </c>
      <c r="G15" s="5">
        <f>'Questionnaire Part 2'!G15</f>
        <v>0</v>
      </c>
      <c r="H15" s="51">
        <v>3.5</v>
      </c>
      <c r="I15" s="30">
        <f t="shared" si="0"/>
        <v>0</v>
      </c>
      <c r="J15" s="30">
        <f t="shared" si="1"/>
        <v>0</v>
      </c>
      <c r="K15" s="30">
        <f t="shared" si="2"/>
        <v>0</v>
      </c>
      <c r="L15" s="30">
        <f t="shared" si="3"/>
        <v>1</v>
      </c>
      <c r="M15" s="30">
        <f aca="true" t="shared" si="4" ref="M15:M22">M14</f>
        <v>1</v>
      </c>
      <c r="N15" s="4"/>
      <c r="O15" s="4"/>
    </row>
    <row r="16" spans="1:15" ht="12.75">
      <c r="A16" s="18"/>
      <c r="B16" s="18"/>
      <c r="C16" s="18">
        <v>4</v>
      </c>
      <c r="D16" s="19" t="s">
        <v>42</v>
      </c>
      <c r="E16" s="18">
        <v>4</v>
      </c>
      <c r="F16" s="19" t="s">
        <v>690</v>
      </c>
      <c r="G16" s="5">
        <f>'Questionnaire Part 2'!G16</f>
        <v>0</v>
      </c>
      <c r="H16" s="51">
        <v>3.5</v>
      </c>
      <c r="I16" s="30">
        <f t="shared" si="0"/>
        <v>0</v>
      </c>
      <c r="J16" s="30">
        <f t="shared" si="1"/>
        <v>0</v>
      </c>
      <c r="K16" s="30">
        <f t="shared" si="2"/>
        <v>0</v>
      </c>
      <c r="L16" s="30">
        <f t="shared" si="3"/>
        <v>1</v>
      </c>
      <c r="M16" s="30">
        <f t="shared" si="4"/>
        <v>1</v>
      </c>
      <c r="N16" s="4"/>
      <c r="O16" s="4"/>
    </row>
    <row r="17" spans="1:15" ht="12.75">
      <c r="A17" s="18"/>
      <c r="B17" s="18"/>
      <c r="C17" s="18">
        <v>5</v>
      </c>
      <c r="D17" s="19" t="s">
        <v>40</v>
      </c>
      <c r="E17" s="18">
        <v>5</v>
      </c>
      <c r="F17" s="19" t="s">
        <v>223</v>
      </c>
      <c r="G17" s="5">
        <f>'Questionnaire Part 2'!G17</f>
        <v>0</v>
      </c>
      <c r="H17" s="51">
        <v>3.5</v>
      </c>
      <c r="I17" s="30">
        <f t="shared" si="0"/>
        <v>0</v>
      </c>
      <c r="J17" s="30">
        <f t="shared" si="1"/>
        <v>0</v>
      </c>
      <c r="K17" s="30">
        <f t="shared" si="2"/>
        <v>0</v>
      </c>
      <c r="L17" s="30">
        <f t="shared" si="3"/>
        <v>1</v>
      </c>
      <c r="M17" s="30">
        <f t="shared" si="4"/>
        <v>1</v>
      </c>
      <c r="N17" s="4"/>
      <c r="O17" s="4"/>
    </row>
    <row r="18" spans="1:15" ht="12.75">
      <c r="A18" s="18"/>
      <c r="B18" s="18"/>
      <c r="C18" s="18">
        <v>6</v>
      </c>
      <c r="D18" s="19" t="s">
        <v>517</v>
      </c>
      <c r="E18" s="18">
        <v>6</v>
      </c>
      <c r="F18" s="22" t="s">
        <v>184</v>
      </c>
      <c r="G18" s="5">
        <f>'Questionnaire Part 2'!G18</f>
        <v>0</v>
      </c>
      <c r="H18" s="51">
        <v>3.5</v>
      </c>
      <c r="I18" s="30">
        <f t="shared" si="0"/>
        <v>0</v>
      </c>
      <c r="J18" s="30">
        <f t="shared" si="1"/>
        <v>0</v>
      </c>
      <c r="K18" s="30">
        <f t="shared" si="2"/>
        <v>0</v>
      </c>
      <c r="L18" s="30">
        <f t="shared" si="3"/>
        <v>1</v>
      </c>
      <c r="M18" s="30">
        <f t="shared" si="4"/>
        <v>1</v>
      </c>
      <c r="N18" s="4"/>
      <c r="O18" s="4"/>
    </row>
    <row r="19" spans="1:15" ht="12.75">
      <c r="A19" s="18"/>
      <c r="B19" s="18"/>
      <c r="C19" s="18">
        <v>7</v>
      </c>
      <c r="D19" s="23" t="s">
        <v>182</v>
      </c>
      <c r="E19" s="18">
        <v>7</v>
      </c>
      <c r="F19" s="19" t="s">
        <v>484</v>
      </c>
      <c r="G19" s="5">
        <f>'Questionnaire Part 2'!G19</f>
        <v>0</v>
      </c>
      <c r="H19" s="51">
        <v>3.5</v>
      </c>
      <c r="I19" s="30">
        <f t="shared" si="0"/>
        <v>0</v>
      </c>
      <c r="J19" s="30">
        <f t="shared" si="1"/>
        <v>0</v>
      </c>
      <c r="K19" s="30">
        <f t="shared" si="2"/>
        <v>0</v>
      </c>
      <c r="L19" s="30">
        <f t="shared" si="3"/>
        <v>1</v>
      </c>
      <c r="M19" s="30">
        <f t="shared" si="4"/>
        <v>1</v>
      </c>
      <c r="N19" s="4"/>
      <c r="O19" s="4"/>
    </row>
    <row r="20" spans="1:15" ht="12.75">
      <c r="A20" s="18"/>
      <c r="B20" s="18"/>
      <c r="C20" s="18">
        <v>8</v>
      </c>
      <c r="D20" s="19" t="s">
        <v>516</v>
      </c>
      <c r="E20" s="18">
        <v>8</v>
      </c>
      <c r="F20" s="22" t="s">
        <v>185</v>
      </c>
      <c r="G20" s="5">
        <f>'Questionnaire Part 2'!G20</f>
        <v>0</v>
      </c>
      <c r="H20" s="51">
        <v>3.5</v>
      </c>
      <c r="I20" s="30">
        <f t="shared" si="0"/>
        <v>0</v>
      </c>
      <c r="J20" s="30">
        <f t="shared" si="1"/>
        <v>0</v>
      </c>
      <c r="K20" s="30">
        <f t="shared" si="2"/>
        <v>0</v>
      </c>
      <c r="L20" s="30">
        <f t="shared" si="3"/>
        <v>1</v>
      </c>
      <c r="M20" s="30">
        <f t="shared" si="4"/>
        <v>1</v>
      </c>
      <c r="N20" s="4"/>
      <c r="O20" s="4"/>
    </row>
    <row r="21" spans="1:15" ht="12.75">
      <c r="A21" s="18"/>
      <c r="B21" s="18"/>
      <c r="C21" s="18">
        <v>9</v>
      </c>
      <c r="D21" s="19" t="s">
        <v>199</v>
      </c>
      <c r="E21" s="18">
        <v>9</v>
      </c>
      <c r="F21" s="19" t="s">
        <v>488</v>
      </c>
      <c r="G21" s="5">
        <f>'Questionnaire Part 2'!G21</f>
        <v>0</v>
      </c>
      <c r="H21" s="51">
        <v>3.5</v>
      </c>
      <c r="I21" s="30">
        <f t="shared" si="0"/>
        <v>0</v>
      </c>
      <c r="J21" s="30">
        <f t="shared" si="1"/>
        <v>0</v>
      </c>
      <c r="K21" s="30">
        <f t="shared" si="2"/>
        <v>0</v>
      </c>
      <c r="L21" s="30">
        <f t="shared" si="3"/>
        <v>1</v>
      </c>
      <c r="M21" s="30">
        <f t="shared" si="4"/>
        <v>1</v>
      </c>
      <c r="N21" s="4"/>
      <c r="O21" s="4"/>
    </row>
    <row r="22" spans="1:15" ht="12.75">
      <c r="A22" s="18"/>
      <c r="B22" s="18"/>
      <c r="C22" s="18">
        <v>10</v>
      </c>
      <c r="D22" s="20" t="s">
        <v>188</v>
      </c>
      <c r="E22" s="18">
        <v>10</v>
      </c>
      <c r="F22" s="20" t="s">
        <v>186</v>
      </c>
      <c r="G22" s="5">
        <f>'Questionnaire Part 2'!G22</f>
        <v>0</v>
      </c>
      <c r="H22" s="51">
        <v>3.5</v>
      </c>
      <c r="I22" s="30">
        <f t="shared" si="0"/>
        <v>0</v>
      </c>
      <c r="J22" s="30">
        <f t="shared" si="1"/>
        <v>0</v>
      </c>
      <c r="K22" s="30">
        <f t="shared" si="2"/>
        <v>0</v>
      </c>
      <c r="L22" s="30">
        <f t="shared" si="3"/>
        <v>1</v>
      </c>
      <c r="M22" s="30">
        <f t="shared" si="4"/>
        <v>1</v>
      </c>
      <c r="N22" s="4"/>
      <c r="O22" s="4"/>
    </row>
    <row r="23" spans="1:15" s="7" customFormat="1" ht="12.75">
      <c r="A23" s="24">
        <v>2</v>
      </c>
      <c r="B23" s="24" t="s">
        <v>545</v>
      </c>
      <c r="C23" s="24">
        <v>1</v>
      </c>
      <c r="D23" s="25" t="s">
        <v>45</v>
      </c>
      <c r="E23" s="24">
        <v>1</v>
      </c>
      <c r="F23" s="25" t="s">
        <v>68</v>
      </c>
      <c r="G23" s="5">
        <f>'Questionnaire Part 2'!G36</f>
        <v>0</v>
      </c>
      <c r="H23" s="51">
        <v>3.5</v>
      </c>
      <c r="I23" s="30">
        <f>IF(G23&gt;0,IF(G23=MIN(G$23:G$33),1,0),0)</f>
        <v>0</v>
      </c>
      <c r="J23" s="30">
        <f>MIN($G$23:$G$33)</f>
        <v>0</v>
      </c>
      <c r="K23" s="30">
        <f>MAX($G$23:$G$33)</f>
        <v>0</v>
      </c>
      <c r="L23" s="30">
        <f t="shared" si="3"/>
        <v>1</v>
      </c>
      <c r="M23" s="30">
        <f>IF(SUM(I23:I32)&lt;4,1,IF(SUM(I23:I32)&lt;7,2,3))</f>
        <v>1</v>
      </c>
      <c r="N23" s="6"/>
      <c r="O23" s="6"/>
    </row>
    <row r="24" spans="1:15" s="7" customFormat="1" ht="12.75">
      <c r="A24" s="24"/>
      <c r="B24" s="24"/>
      <c r="C24" s="24">
        <v>2</v>
      </c>
      <c r="D24" s="26" t="s">
        <v>61</v>
      </c>
      <c r="E24" s="24">
        <v>2</v>
      </c>
      <c r="F24" s="25" t="s">
        <v>667</v>
      </c>
      <c r="G24" s="5">
        <f>'Questionnaire Part 2'!G37</f>
        <v>0</v>
      </c>
      <c r="H24" s="51">
        <v>3.5</v>
      </c>
      <c r="I24" s="30">
        <f aca="true" t="shared" si="5" ref="I24:I33">IF(G24&gt;0,IF(G24=MIN(G$23:G$32),1,0),0)</f>
        <v>0</v>
      </c>
      <c r="J24" s="30">
        <f aca="true" t="shared" si="6" ref="J24:J33">MIN($G$23:$G$32)</f>
        <v>0</v>
      </c>
      <c r="K24" s="30">
        <f aca="true" t="shared" si="7" ref="K24:K33">MAX($G$23:$G$32)</f>
        <v>0</v>
      </c>
      <c r="L24" s="30">
        <f t="shared" si="3"/>
        <v>1</v>
      </c>
      <c r="M24" s="30">
        <f>M23</f>
        <v>1</v>
      </c>
      <c r="N24" s="6"/>
      <c r="O24" s="6"/>
    </row>
    <row r="25" spans="1:15" s="7" customFormat="1" ht="12.75">
      <c r="A25" s="24"/>
      <c r="B25" s="24"/>
      <c r="C25" s="24">
        <v>3</v>
      </c>
      <c r="D25" s="27" t="s">
        <v>37</v>
      </c>
      <c r="E25" s="24">
        <v>3</v>
      </c>
      <c r="F25" s="26" t="s">
        <v>668</v>
      </c>
      <c r="G25" s="5">
        <f>'Questionnaire Part 2'!G38</f>
        <v>0</v>
      </c>
      <c r="H25" s="51">
        <v>3.5</v>
      </c>
      <c r="I25" s="30">
        <f t="shared" si="5"/>
        <v>0</v>
      </c>
      <c r="J25" s="30">
        <f t="shared" si="6"/>
        <v>0</v>
      </c>
      <c r="K25" s="30">
        <f t="shared" si="7"/>
        <v>0</v>
      </c>
      <c r="L25" s="30">
        <f t="shared" si="3"/>
        <v>1</v>
      </c>
      <c r="M25" s="30">
        <f aca="true" t="shared" si="8" ref="M25:M33">M24</f>
        <v>1</v>
      </c>
      <c r="N25" s="6"/>
      <c r="O25" s="6"/>
    </row>
    <row r="26" spans="1:15" s="7" customFormat="1" ht="12.75">
      <c r="A26" s="24"/>
      <c r="B26" s="24"/>
      <c r="C26" s="24"/>
      <c r="D26" s="27"/>
      <c r="E26" s="24">
        <v>4</v>
      </c>
      <c r="F26" s="26" t="s">
        <v>737</v>
      </c>
      <c r="G26" s="5">
        <f>'Questionnaire Part 2'!G39</f>
        <v>0</v>
      </c>
      <c r="H26" s="51">
        <v>3.5</v>
      </c>
      <c r="I26" s="30">
        <f t="shared" si="5"/>
        <v>0</v>
      </c>
      <c r="J26" s="30">
        <f t="shared" si="6"/>
        <v>0</v>
      </c>
      <c r="K26" s="30">
        <f t="shared" si="7"/>
        <v>0</v>
      </c>
      <c r="L26" s="30">
        <f t="shared" si="3"/>
        <v>1</v>
      </c>
      <c r="M26" s="30">
        <f t="shared" si="8"/>
        <v>1</v>
      </c>
      <c r="N26" s="6"/>
      <c r="O26" s="6"/>
    </row>
    <row r="27" spans="1:15" s="7" customFormat="1" ht="12.75">
      <c r="A27" s="24"/>
      <c r="B27" s="24"/>
      <c r="C27" s="24"/>
      <c r="D27" s="27"/>
      <c r="E27" s="24">
        <v>5</v>
      </c>
      <c r="F27" s="26" t="s">
        <v>193</v>
      </c>
      <c r="G27" s="5">
        <f>'Questionnaire Part 2'!G40</f>
        <v>0</v>
      </c>
      <c r="H27" s="51">
        <v>3.5</v>
      </c>
      <c r="I27" s="30">
        <f t="shared" si="5"/>
        <v>0</v>
      </c>
      <c r="J27" s="30">
        <f t="shared" si="6"/>
        <v>0</v>
      </c>
      <c r="K27" s="30">
        <f t="shared" si="7"/>
        <v>0</v>
      </c>
      <c r="L27" s="30">
        <f t="shared" si="3"/>
        <v>1</v>
      </c>
      <c r="M27" s="30">
        <f t="shared" si="8"/>
        <v>1</v>
      </c>
      <c r="N27" s="6"/>
      <c r="O27" s="6"/>
    </row>
    <row r="28" spans="1:15" s="7" customFormat="1" ht="12.75">
      <c r="A28" s="24"/>
      <c r="B28" s="24"/>
      <c r="C28" s="24">
        <v>4</v>
      </c>
      <c r="D28" s="27" t="s">
        <v>38</v>
      </c>
      <c r="E28" s="24">
        <v>6</v>
      </c>
      <c r="F28" s="25" t="s">
        <v>752</v>
      </c>
      <c r="G28" s="5">
        <f>'Questionnaire Part 2'!G41</f>
        <v>0</v>
      </c>
      <c r="H28" s="51">
        <v>3.5</v>
      </c>
      <c r="I28" s="30">
        <f t="shared" si="5"/>
        <v>0</v>
      </c>
      <c r="J28" s="30">
        <f t="shared" si="6"/>
        <v>0</v>
      </c>
      <c r="K28" s="30">
        <f t="shared" si="7"/>
        <v>0</v>
      </c>
      <c r="L28" s="30">
        <f t="shared" si="3"/>
        <v>1</v>
      </c>
      <c r="M28" s="30">
        <f t="shared" si="8"/>
        <v>1</v>
      </c>
      <c r="N28" s="6"/>
      <c r="O28" s="6"/>
    </row>
    <row r="29" spans="1:15" s="7" customFormat="1" ht="12.75">
      <c r="A29" s="24"/>
      <c r="B29" s="24"/>
      <c r="C29" s="24">
        <v>5</v>
      </c>
      <c r="D29" s="27" t="s">
        <v>740</v>
      </c>
      <c r="E29" s="24">
        <v>7</v>
      </c>
      <c r="F29" s="28" t="s">
        <v>753</v>
      </c>
      <c r="G29" s="5">
        <f>'Questionnaire Part 2'!G42</f>
        <v>0</v>
      </c>
      <c r="H29" s="51">
        <v>3.5</v>
      </c>
      <c r="I29" s="30">
        <f t="shared" si="5"/>
        <v>0</v>
      </c>
      <c r="J29" s="30">
        <f t="shared" si="6"/>
        <v>0</v>
      </c>
      <c r="K29" s="30">
        <f t="shared" si="7"/>
        <v>0</v>
      </c>
      <c r="L29" s="30">
        <f t="shared" si="3"/>
        <v>1</v>
      </c>
      <c r="M29" s="30">
        <f t="shared" si="8"/>
        <v>1</v>
      </c>
      <c r="N29" s="6"/>
      <c r="O29" s="6"/>
    </row>
    <row r="30" spans="1:15" s="7" customFormat="1" ht="12.75">
      <c r="A30" s="24"/>
      <c r="B30" s="24"/>
      <c r="C30" s="24">
        <v>6</v>
      </c>
      <c r="D30" s="27" t="s">
        <v>54</v>
      </c>
      <c r="E30" s="24">
        <v>8</v>
      </c>
      <c r="F30" s="25" t="s">
        <v>665</v>
      </c>
      <c r="G30" s="5">
        <f>'Questionnaire Part 2'!G43</f>
        <v>0</v>
      </c>
      <c r="H30" s="51">
        <v>3.5</v>
      </c>
      <c r="I30" s="30">
        <f t="shared" si="5"/>
        <v>0</v>
      </c>
      <c r="J30" s="30">
        <f t="shared" si="6"/>
        <v>0</v>
      </c>
      <c r="K30" s="30">
        <f t="shared" si="7"/>
        <v>0</v>
      </c>
      <c r="L30" s="30">
        <f t="shared" si="3"/>
        <v>1</v>
      </c>
      <c r="M30" s="30">
        <f t="shared" si="8"/>
        <v>1</v>
      </c>
      <c r="N30" s="6"/>
      <c r="O30" s="6"/>
    </row>
    <row r="31" spans="1:15" s="7" customFormat="1" ht="12.75">
      <c r="A31" s="24"/>
      <c r="B31" s="24"/>
      <c r="C31" s="24"/>
      <c r="D31" s="27"/>
      <c r="E31" s="24">
        <v>10</v>
      </c>
      <c r="F31" s="25" t="s">
        <v>183</v>
      </c>
      <c r="G31" s="5">
        <f>'Questionnaire Part 2'!G44</f>
        <v>0</v>
      </c>
      <c r="H31" s="51">
        <v>3.5</v>
      </c>
      <c r="I31" s="30">
        <f t="shared" si="5"/>
        <v>0</v>
      </c>
      <c r="J31" s="30">
        <f t="shared" si="6"/>
        <v>0</v>
      </c>
      <c r="K31" s="30">
        <f t="shared" si="7"/>
        <v>0</v>
      </c>
      <c r="L31" s="30">
        <f t="shared" si="3"/>
        <v>1</v>
      </c>
      <c r="M31" s="30">
        <f t="shared" si="8"/>
        <v>1</v>
      </c>
      <c r="N31" s="6"/>
      <c r="O31" s="6"/>
    </row>
    <row r="32" spans="1:15" s="7" customFormat="1" ht="12.75">
      <c r="A32" s="24"/>
      <c r="B32" s="24"/>
      <c r="C32" s="27">
        <v>7</v>
      </c>
      <c r="D32" s="27" t="s">
        <v>741</v>
      </c>
      <c r="E32" s="24">
        <v>11</v>
      </c>
      <c r="F32" s="25" t="s">
        <v>738</v>
      </c>
      <c r="G32" s="5">
        <f>'Questionnaire Part 2'!G45</f>
        <v>0</v>
      </c>
      <c r="H32" s="51">
        <v>3.5</v>
      </c>
      <c r="I32" s="30">
        <f t="shared" si="5"/>
        <v>0</v>
      </c>
      <c r="J32" s="30">
        <f t="shared" si="6"/>
        <v>0</v>
      </c>
      <c r="K32" s="30">
        <f t="shared" si="7"/>
        <v>0</v>
      </c>
      <c r="L32" s="30">
        <f t="shared" si="3"/>
        <v>1</v>
      </c>
      <c r="M32" s="30">
        <f t="shared" si="8"/>
        <v>1</v>
      </c>
      <c r="N32" s="6"/>
      <c r="O32" s="6"/>
    </row>
    <row r="33" spans="1:15" s="7" customFormat="1" ht="12.75">
      <c r="A33" s="24"/>
      <c r="B33" s="24"/>
      <c r="C33" s="27">
        <v>8</v>
      </c>
      <c r="D33" s="27" t="s">
        <v>739</v>
      </c>
      <c r="E33" s="24">
        <v>12</v>
      </c>
      <c r="F33" s="25" t="s">
        <v>666</v>
      </c>
      <c r="G33" s="5">
        <f>'Questionnaire Part 2'!G46</f>
        <v>0</v>
      </c>
      <c r="H33" s="51">
        <v>3.5</v>
      </c>
      <c r="I33" s="30">
        <f t="shared" si="5"/>
        <v>0</v>
      </c>
      <c r="J33" s="30">
        <f t="shared" si="6"/>
        <v>0</v>
      </c>
      <c r="K33" s="30">
        <f t="shared" si="7"/>
        <v>0</v>
      </c>
      <c r="L33" s="30">
        <f t="shared" si="3"/>
        <v>1</v>
      </c>
      <c r="M33" s="30">
        <f t="shared" si="8"/>
        <v>1</v>
      </c>
      <c r="N33" s="6"/>
      <c r="O33" s="6"/>
    </row>
    <row r="34" spans="1:6" ht="12.75">
      <c r="A34" s="9"/>
      <c r="B34" s="9"/>
      <c r="C34" s="9"/>
      <c r="D34" s="9"/>
      <c r="E34" s="9"/>
      <c r="F34" s="9"/>
    </row>
    <row r="36" spans="4:6" ht="12.75">
      <c r="D36" s="8"/>
      <c r="E36" s="8"/>
      <c r="F36" s="8"/>
    </row>
    <row r="37" spans="4:6" ht="12.75">
      <c r="D37" s="8"/>
      <c r="E37" s="8"/>
      <c r="F37" s="8"/>
    </row>
    <row r="38" spans="4:6" ht="12.75">
      <c r="D38" s="8"/>
      <c r="E38" s="8"/>
      <c r="F38" s="8"/>
    </row>
    <row r="39" spans="4:6" ht="12.75">
      <c r="D39" s="8"/>
      <c r="E39" s="8"/>
      <c r="F39" s="8"/>
    </row>
  </sheetData>
  <sheetProtection/>
  <conditionalFormatting sqref="G13:H33">
    <cfRule type="cellIs" priority="1" dxfId="0" operator="between" stopIfTrue="1">
      <formula>1</formula>
      <formula>5</formula>
    </cfRule>
  </conditionalFormatting>
  <dataValidations count="1">
    <dataValidation allowBlank="1" showInputMessage="1" showErrorMessage="1" error="Please enter a number between 1 &amp; 5" sqref="G13:H33"/>
  </dataValidations>
  <printOptions/>
  <pageMargins left="0.75" right="0.75" top="1" bottom="1" header="0.5" footer="0.5"/>
  <pageSetup orientation="portrait" paperSize="9"/>
  <ignoredErrors>
    <ignoredError sqref="G13:G33 I13:L33 M13 M23" unlockedFormula="1"/>
  </ignoredErrors>
</worksheet>
</file>

<file path=xl/worksheets/sheet8.xml><?xml version="1.0" encoding="utf-8"?>
<worksheet xmlns="http://schemas.openxmlformats.org/spreadsheetml/2006/main" xmlns:r="http://schemas.openxmlformats.org/officeDocument/2006/relationships">
  <sheetPr codeName="Sheet7">
    <pageSetUpPr fitToPage="1"/>
  </sheetPr>
  <dimension ref="A1:IV112"/>
  <sheetViews>
    <sheetView zoomScale="75" zoomScaleNormal="75" zoomScalePageLayoutView="0" workbookViewId="0" topLeftCell="J31">
      <selection activeCell="Q41" sqref="Q41:R41"/>
    </sheetView>
  </sheetViews>
  <sheetFormatPr defaultColWidth="9.140625" defaultRowHeight="12.75"/>
  <cols>
    <col min="1" max="1" width="5.421875" style="1" customWidth="1"/>
    <col min="2" max="2" width="24.140625" style="1" customWidth="1"/>
    <col min="3" max="3" width="10.28125" style="1" bestFit="1" customWidth="1"/>
    <col min="4" max="4" width="41.00390625" style="1" customWidth="1"/>
    <col min="5" max="5" width="3.7109375" style="1" customWidth="1"/>
    <col min="6" max="6" width="131.421875" style="1" customWidth="1"/>
    <col min="7" max="9" width="5.140625" style="1" customWidth="1"/>
    <col min="10" max="16384" width="9.140625" style="1" customWidth="1"/>
  </cols>
  <sheetData>
    <row r="1" spans="1:6" ht="12.75">
      <c r="A1" s="9"/>
      <c r="B1" s="9"/>
      <c r="C1" s="9"/>
      <c r="D1" s="9"/>
      <c r="E1" s="9"/>
      <c r="F1" s="9"/>
    </row>
    <row r="2" spans="1:6" ht="12.75">
      <c r="A2" s="9"/>
      <c r="B2" s="9" t="s">
        <v>747</v>
      </c>
      <c r="C2" s="9"/>
      <c r="D2" s="9"/>
      <c r="E2" s="9"/>
      <c r="F2" s="9"/>
    </row>
    <row r="3" spans="1:6" ht="12.75">
      <c r="A3" s="9"/>
      <c r="B3" s="9"/>
      <c r="C3" s="9"/>
      <c r="D3" s="9"/>
      <c r="E3" s="9"/>
      <c r="F3" s="9"/>
    </row>
    <row r="4" spans="1:6" ht="13.5" thickBot="1">
      <c r="A4" s="9"/>
      <c r="B4" s="9"/>
      <c r="C4" s="9"/>
      <c r="D4" s="9"/>
      <c r="E4" s="9"/>
      <c r="F4" s="9"/>
    </row>
    <row r="5" spans="1:6" ht="39" thickBot="1">
      <c r="A5" s="9"/>
      <c r="B5" s="10">
        <v>1</v>
      </c>
      <c r="C5" s="10" t="s">
        <v>499</v>
      </c>
      <c r="D5" s="11" t="s">
        <v>494</v>
      </c>
      <c r="E5" s="9"/>
      <c r="F5" s="9"/>
    </row>
    <row r="6" spans="1:6" ht="64.5" thickBot="1">
      <c r="A6" s="9"/>
      <c r="B6" s="10">
        <v>2</v>
      </c>
      <c r="C6" s="10" t="s">
        <v>471</v>
      </c>
      <c r="D6" s="12" t="s">
        <v>495</v>
      </c>
      <c r="E6" s="9"/>
      <c r="F6" s="9"/>
    </row>
    <row r="7" spans="1:6" ht="51.75" thickBot="1">
      <c r="A7" s="9"/>
      <c r="B7" s="10">
        <v>3</v>
      </c>
      <c r="C7" s="10" t="s">
        <v>472</v>
      </c>
      <c r="D7" s="12" t="s">
        <v>496</v>
      </c>
      <c r="E7" s="9"/>
      <c r="F7" s="9"/>
    </row>
    <row r="8" spans="1:6" ht="52.5" customHeight="1" thickBot="1">
      <c r="A8" s="9"/>
      <c r="B8" s="10">
        <v>4</v>
      </c>
      <c r="C8" s="10" t="s">
        <v>473</v>
      </c>
      <c r="D8" s="12" t="s">
        <v>497</v>
      </c>
      <c r="E8" s="9"/>
      <c r="F8" s="9"/>
    </row>
    <row r="9" spans="1:6" ht="64.5" thickBot="1">
      <c r="A9" s="9"/>
      <c r="B9" s="10">
        <v>5</v>
      </c>
      <c r="C9" s="10" t="s">
        <v>474</v>
      </c>
      <c r="D9" s="33" t="s">
        <v>498</v>
      </c>
      <c r="E9" s="9"/>
      <c r="F9" s="9"/>
    </row>
    <row r="10" spans="1:6" ht="12.75">
      <c r="A10" s="34"/>
      <c r="B10" s="34"/>
      <c r="C10" s="34"/>
      <c r="D10" s="35"/>
      <c r="E10" s="9"/>
      <c r="F10" s="9"/>
    </row>
    <row r="11" spans="1:6" ht="12.75">
      <c r="A11" s="34"/>
      <c r="B11" s="34"/>
      <c r="C11" s="34"/>
      <c r="D11" s="35"/>
      <c r="E11" s="9"/>
      <c r="F11" s="9"/>
    </row>
    <row r="12" spans="1:16" ht="99.75">
      <c r="A12" s="10"/>
      <c r="B12" s="14" t="s">
        <v>475</v>
      </c>
      <c r="C12" s="14"/>
      <c r="D12" s="15" t="s">
        <v>534</v>
      </c>
      <c r="E12" s="16" t="s">
        <v>481</v>
      </c>
      <c r="F12" s="17" t="s">
        <v>482</v>
      </c>
      <c r="G12" s="43" t="s">
        <v>689</v>
      </c>
      <c r="H12" s="43" t="s">
        <v>100</v>
      </c>
      <c r="I12" s="50" t="s">
        <v>590</v>
      </c>
      <c r="J12" s="3" t="s">
        <v>104</v>
      </c>
      <c r="K12" s="3" t="s">
        <v>101</v>
      </c>
      <c r="L12" s="3" t="s">
        <v>102</v>
      </c>
      <c r="M12" s="3" t="s">
        <v>103</v>
      </c>
      <c r="N12" s="44" t="s">
        <v>105</v>
      </c>
      <c r="O12" s="3" t="s">
        <v>129</v>
      </c>
      <c r="P12" s="4"/>
    </row>
    <row r="13" spans="1:25" s="8" customFormat="1" ht="12.75">
      <c r="A13" s="18">
        <v>3</v>
      </c>
      <c r="B13" s="18" t="s">
        <v>711</v>
      </c>
      <c r="C13" s="18">
        <v>1</v>
      </c>
      <c r="D13" s="36" t="s">
        <v>509</v>
      </c>
      <c r="E13" s="18">
        <v>1</v>
      </c>
      <c r="F13" s="18" t="s">
        <v>676</v>
      </c>
      <c r="G13" s="5">
        <f>'Questionnaire Part 3'!G13</f>
        <v>0</v>
      </c>
      <c r="H13" s="5">
        <f>'Questionnaire Part 3'!G13</f>
        <v>0</v>
      </c>
      <c r="I13" s="51">
        <v>3.5</v>
      </c>
      <c r="J13" s="30">
        <f aca="true" t="shared" si="0" ref="J13:J22">IF(G13&gt;0,IF(G13=MIN(G$13:G$22),1,0),0)</f>
        <v>0</v>
      </c>
      <c r="K13" s="30">
        <f>MIN($G$13:$G$22)</f>
        <v>0</v>
      </c>
      <c r="L13" s="30">
        <f>MAX($G$13:$G$106)</f>
        <v>0</v>
      </c>
      <c r="M13" s="30">
        <f>IF(K13=L13,1,0)</f>
        <v>1</v>
      </c>
      <c r="N13" s="30">
        <f>IF(SUM(J13:J22)&lt;4,1,IF(SUM(J13:J22)&lt;7,2,3))</f>
        <v>1</v>
      </c>
      <c r="O13" s="30">
        <v>1</v>
      </c>
      <c r="P13" s="30"/>
      <c r="Q13" s="30"/>
      <c r="R13" s="30"/>
      <c r="S13" s="30"/>
      <c r="T13" s="30"/>
      <c r="U13" s="30"/>
      <c r="V13" s="30"/>
      <c r="W13" s="30"/>
      <c r="X13" s="30"/>
      <c r="Y13" s="30"/>
    </row>
    <row r="14" spans="1:25" s="8" customFormat="1" ht="12.75">
      <c r="A14" s="18"/>
      <c r="B14" s="18" t="s">
        <v>711</v>
      </c>
      <c r="C14" s="18">
        <v>2</v>
      </c>
      <c r="D14" s="36" t="s">
        <v>526</v>
      </c>
      <c r="E14" s="18">
        <v>2</v>
      </c>
      <c r="F14" s="18" t="s">
        <v>203</v>
      </c>
      <c r="G14" s="5">
        <f>'Questionnaire Part 3'!G14</f>
        <v>0</v>
      </c>
      <c r="H14" s="5">
        <f>'Questionnaire Part 3'!G14</f>
        <v>0</v>
      </c>
      <c r="I14" s="51">
        <v>3.5</v>
      </c>
      <c r="J14" s="30">
        <f t="shared" si="0"/>
        <v>0</v>
      </c>
      <c r="K14" s="30">
        <f aca="true" t="shared" si="1" ref="K14:K22">MIN($G$13:$G$22)</f>
        <v>0</v>
      </c>
      <c r="L14" s="30">
        <f aca="true" t="shared" si="2" ref="L14:L77">MAX($G$13:$G$106)</f>
        <v>0</v>
      </c>
      <c r="M14" s="30">
        <f aca="true" t="shared" si="3" ref="M14:M77">IF(K14=L14,1,0)</f>
        <v>1</v>
      </c>
      <c r="N14" s="30"/>
      <c r="O14" s="30">
        <v>1</v>
      </c>
      <c r="P14" s="30"/>
      <c r="Q14" s="30"/>
      <c r="R14" s="30"/>
      <c r="S14" s="30"/>
      <c r="T14" s="30"/>
      <c r="U14" s="30"/>
      <c r="V14" s="30"/>
      <c r="W14" s="30"/>
      <c r="X14" s="30"/>
      <c r="Y14" s="30"/>
    </row>
    <row r="15" spans="1:25" s="8" customFormat="1" ht="12.75">
      <c r="A15" s="18"/>
      <c r="B15" s="18" t="s">
        <v>711</v>
      </c>
      <c r="C15" s="18">
        <v>3</v>
      </c>
      <c r="D15" s="36" t="s">
        <v>533</v>
      </c>
      <c r="E15" s="18">
        <v>3</v>
      </c>
      <c r="F15" s="36" t="s">
        <v>196</v>
      </c>
      <c r="G15" s="5">
        <f>'Questionnaire Part 3'!G15</f>
        <v>0</v>
      </c>
      <c r="H15" s="5">
        <f>'Questionnaire Part 3'!G15</f>
        <v>0</v>
      </c>
      <c r="I15" s="51">
        <v>3.5</v>
      </c>
      <c r="J15" s="30">
        <f t="shared" si="0"/>
        <v>0</v>
      </c>
      <c r="K15" s="30">
        <f t="shared" si="1"/>
        <v>0</v>
      </c>
      <c r="L15" s="30">
        <f t="shared" si="2"/>
        <v>0</v>
      </c>
      <c r="M15" s="30">
        <f t="shared" si="3"/>
        <v>1</v>
      </c>
      <c r="N15" s="30"/>
      <c r="O15" s="30">
        <v>1</v>
      </c>
      <c r="P15" s="30"/>
      <c r="Q15" s="30"/>
      <c r="R15" s="30"/>
      <c r="S15" s="30"/>
      <c r="T15" s="30"/>
      <c r="U15" s="30"/>
      <c r="V15" s="30"/>
      <c r="W15" s="30"/>
      <c r="X15" s="30"/>
      <c r="Y15" s="30"/>
    </row>
    <row r="16" spans="1:25" s="8" customFormat="1" ht="12.75">
      <c r="A16" s="18"/>
      <c r="B16" s="18" t="s">
        <v>711</v>
      </c>
      <c r="C16" s="18">
        <v>4</v>
      </c>
      <c r="D16" s="36" t="s">
        <v>529</v>
      </c>
      <c r="E16" s="18">
        <v>4</v>
      </c>
      <c r="F16" s="18" t="s">
        <v>195</v>
      </c>
      <c r="G16" s="5">
        <f>'Questionnaire Part 3'!G16</f>
        <v>0</v>
      </c>
      <c r="H16" s="5">
        <f>'Questionnaire Part 3'!G16</f>
        <v>0</v>
      </c>
      <c r="I16" s="51">
        <v>3.5</v>
      </c>
      <c r="J16" s="30">
        <f t="shared" si="0"/>
        <v>0</v>
      </c>
      <c r="K16" s="30">
        <f t="shared" si="1"/>
        <v>0</v>
      </c>
      <c r="L16" s="30">
        <f t="shared" si="2"/>
        <v>0</v>
      </c>
      <c r="M16" s="30">
        <f t="shared" si="3"/>
        <v>1</v>
      </c>
      <c r="N16" s="30"/>
      <c r="O16" s="30">
        <v>1</v>
      </c>
      <c r="P16" s="30"/>
      <c r="Q16" s="30"/>
      <c r="R16" s="30"/>
      <c r="S16" s="30"/>
      <c r="T16" s="30"/>
      <c r="U16" s="30"/>
      <c r="V16" s="30"/>
      <c r="W16" s="30"/>
      <c r="X16" s="30"/>
      <c r="Y16" s="30"/>
    </row>
    <row r="17" spans="1:25" s="8" customFormat="1" ht="12.75">
      <c r="A17" s="18"/>
      <c r="B17" s="18" t="s">
        <v>711</v>
      </c>
      <c r="C17" s="18">
        <v>5</v>
      </c>
      <c r="D17" s="36" t="s">
        <v>532</v>
      </c>
      <c r="E17" s="18">
        <v>5</v>
      </c>
      <c r="F17" s="18" t="s">
        <v>197</v>
      </c>
      <c r="G17" s="5">
        <f>'Questionnaire Part 3'!G17</f>
        <v>0</v>
      </c>
      <c r="H17" s="5">
        <f>'Questionnaire Part 3'!G17</f>
        <v>0</v>
      </c>
      <c r="I17" s="51">
        <v>3.5</v>
      </c>
      <c r="J17" s="30">
        <f t="shared" si="0"/>
        <v>0</v>
      </c>
      <c r="K17" s="30">
        <f t="shared" si="1"/>
        <v>0</v>
      </c>
      <c r="L17" s="30">
        <f t="shared" si="2"/>
        <v>0</v>
      </c>
      <c r="M17" s="30">
        <f t="shared" si="3"/>
        <v>1</v>
      </c>
      <c r="N17" s="30"/>
      <c r="O17" s="30">
        <v>1</v>
      </c>
      <c r="P17" s="30"/>
      <c r="Q17" s="30"/>
      <c r="R17" s="30"/>
      <c r="S17" s="30"/>
      <c r="T17" s="30"/>
      <c r="U17" s="30"/>
      <c r="V17" s="30"/>
      <c r="W17" s="30"/>
      <c r="X17" s="30"/>
      <c r="Y17" s="30"/>
    </row>
    <row r="18" spans="1:25" s="8" customFormat="1" ht="12.75">
      <c r="A18" s="18"/>
      <c r="B18" s="18" t="s">
        <v>711</v>
      </c>
      <c r="C18" s="18">
        <v>6</v>
      </c>
      <c r="D18" s="36" t="s">
        <v>524</v>
      </c>
      <c r="E18" s="18">
        <v>6</v>
      </c>
      <c r="F18" s="37" t="s">
        <v>710</v>
      </c>
      <c r="G18" s="5">
        <f>'Questionnaire Part 3'!G18</f>
        <v>0</v>
      </c>
      <c r="H18" s="5">
        <f>'Questionnaire Part 3'!G18</f>
        <v>0</v>
      </c>
      <c r="I18" s="51">
        <v>3.5</v>
      </c>
      <c r="J18" s="30">
        <f t="shared" si="0"/>
        <v>0</v>
      </c>
      <c r="K18" s="30">
        <f t="shared" si="1"/>
        <v>0</v>
      </c>
      <c r="L18" s="30">
        <f t="shared" si="2"/>
        <v>0</v>
      </c>
      <c r="M18" s="30">
        <f t="shared" si="3"/>
        <v>1</v>
      </c>
      <c r="N18" s="30"/>
      <c r="O18" s="30">
        <v>1</v>
      </c>
      <c r="P18" s="30"/>
      <c r="Q18" s="30"/>
      <c r="R18" s="30"/>
      <c r="S18" s="30"/>
      <c r="T18" s="30"/>
      <c r="U18" s="30"/>
      <c r="V18" s="30"/>
      <c r="W18" s="30"/>
      <c r="X18" s="30"/>
      <c r="Y18" s="30"/>
    </row>
    <row r="19" spans="1:25" s="8" customFormat="1" ht="12.75">
      <c r="A19" s="18"/>
      <c r="B19" s="18" t="s">
        <v>711</v>
      </c>
      <c r="C19" s="18">
        <v>7</v>
      </c>
      <c r="D19" s="36" t="s">
        <v>543</v>
      </c>
      <c r="E19" s="18">
        <v>7</v>
      </c>
      <c r="F19" s="18" t="s">
        <v>675</v>
      </c>
      <c r="G19" s="5">
        <f>'Questionnaire Part 3'!G19</f>
        <v>0</v>
      </c>
      <c r="H19" s="5">
        <f>'Questionnaire Part 3'!G19</f>
        <v>0</v>
      </c>
      <c r="I19" s="51">
        <v>3.5</v>
      </c>
      <c r="J19" s="30">
        <f t="shared" si="0"/>
        <v>0</v>
      </c>
      <c r="K19" s="30">
        <f t="shared" si="1"/>
        <v>0</v>
      </c>
      <c r="L19" s="30">
        <f t="shared" si="2"/>
        <v>0</v>
      </c>
      <c r="M19" s="30">
        <f t="shared" si="3"/>
        <v>1</v>
      </c>
      <c r="N19" s="30"/>
      <c r="O19" s="30">
        <v>1</v>
      </c>
      <c r="P19" s="30"/>
      <c r="Q19" s="30"/>
      <c r="R19" s="30"/>
      <c r="S19" s="30"/>
      <c r="T19" s="30"/>
      <c r="U19" s="30"/>
      <c r="V19" s="30"/>
      <c r="W19" s="30"/>
      <c r="X19" s="30"/>
      <c r="Y19" s="30"/>
    </row>
    <row r="20" spans="1:25" s="8" customFormat="1" ht="12.75">
      <c r="A20" s="18"/>
      <c r="B20" s="18" t="s">
        <v>711</v>
      </c>
      <c r="C20" s="18">
        <v>8</v>
      </c>
      <c r="D20" s="36" t="s">
        <v>544</v>
      </c>
      <c r="E20" s="18">
        <v>8</v>
      </c>
      <c r="F20" s="38" t="s">
        <v>674</v>
      </c>
      <c r="G20" s="5">
        <f>'Questionnaire Part 3'!G20</f>
        <v>0</v>
      </c>
      <c r="H20" s="5">
        <f>'Questionnaire Part 3'!G20</f>
        <v>0</v>
      </c>
      <c r="I20" s="51">
        <v>3.5</v>
      </c>
      <c r="J20" s="30">
        <f t="shared" si="0"/>
        <v>0</v>
      </c>
      <c r="K20" s="30">
        <f t="shared" si="1"/>
        <v>0</v>
      </c>
      <c r="L20" s="30">
        <f t="shared" si="2"/>
        <v>0</v>
      </c>
      <c r="M20" s="30">
        <f t="shared" si="3"/>
        <v>1</v>
      </c>
      <c r="N20" s="30"/>
      <c r="O20" s="30">
        <v>1</v>
      </c>
      <c r="P20" s="30"/>
      <c r="Q20" s="30"/>
      <c r="R20" s="30"/>
      <c r="S20" s="30"/>
      <c r="T20" s="30"/>
      <c r="U20" s="30"/>
      <c r="V20" s="30"/>
      <c r="W20" s="30"/>
      <c r="X20" s="30"/>
      <c r="Y20" s="30"/>
    </row>
    <row r="21" spans="1:25" s="8" customFormat="1" ht="12.75">
      <c r="A21" s="18"/>
      <c r="B21" s="18" t="s">
        <v>711</v>
      </c>
      <c r="C21" s="18">
        <v>9</v>
      </c>
      <c r="D21" s="18" t="s">
        <v>542</v>
      </c>
      <c r="E21" s="18">
        <v>9</v>
      </c>
      <c r="F21" s="18" t="s">
        <v>205</v>
      </c>
      <c r="G21" s="5">
        <f>'Questionnaire Part 3'!G21</f>
        <v>0</v>
      </c>
      <c r="H21" s="5">
        <f>'Questionnaire Part 3'!G21</f>
        <v>0</v>
      </c>
      <c r="I21" s="51">
        <v>3.5</v>
      </c>
      <c r="J21" s="30">
        <f t="shared" si="0"/>
        <v>0</v>
      </c>
      <c r="K21" s="30">
        <f t="shared" si="1"/>
        <v>0</v>
      </c>
      <c r="L21" s="30">
        <f t="shared" si="2"/>
        <v>0</v>
      </c>
      <c r="M21" s="30">
        <f t="shared" si="3"/>
        <v>1</v>
      </c>
      <c r="N21" s="30"/>
      <c r="O21" s="30">
        <v>1</v>
      </c>
      <c r="P21" s="30"/>
      <c r="Q21" s="30"/>
      <c r="R21" s="30"/>
      <c r="S21" s="30"/>
      <c r="T21" s="30"/>
      <c r="U21" s="30"/>
      <c r="V21" s="30"/>
      <c r="W21" s="30"/>
      <c r="X21" s="30"/>
      <c r="Y21" s="30"/>
    </row>
    <row r="22" spans="1:25" s="8" customFormat="1" ht="12.75">
      <c r="A22" s="18"/>
      <c r="B22" s="18" t="s">
        <v>711</v>
      </c>
      <c r="C22" s="18">
        <v>10</v>
      </c>
      <c r="D22" s="18" t="s">
        <v>204</v>
      </c>
      <c r="E22" s="18">
        <v>10</v>
      </c>
      <c r="F22" s="18" t="s">
        <v>206</v>
      </c>
      <c r="G22" s="5">
        <f>'Questionnaire Part 3'!G22</f>
        <v>0</v>
      </c>
      <c r="H22" s="5">
        <f>'Questionnaire Part 3'!G22</f>
        <v>0</v>
      </c>
      <c r="I22" s="51">
        <v>3.5</v>
      </c>
      <c r="J22" s="30">
        <f t="shared" si="0"/>
        <v>0</v>
      </c>
      <c r="K22" s="30">
        <f t="shared" si="1"/>
        <v>0</v>
      </c>
      <c r="L22" s="30">
        <f t="shared" si="2"/>
        <v>0</v>
      </c>
      <c r="M22" s="30">
        <f t="shared" si="3"/>
        <v>1</v>
      </c>
      <c r="N22" s="30"/>
      <c r="O22" s="30">
        <v>1</v>
      </c>
      <c r="P22" s="30"/>
      <c r="Q22" s="30"/>
      <c r="R22" s="30"/>
      <c r="S22" s="30"/>
      <c r="T22" s="30"/>
      <c r="U22" s="30"/>
      <c r="V22" s="30"/>
      <c r="W22" s="30"/>
      <c r="X22" s="30"/>
      <c r="Y22" s="30"/>
    </row>
    <row r="23" spans="1:25" s="8" customFormat="1" ht="12.75">
      <c r="A23" s="39">
        <v>4</v>
      </c>
      <c r="B23" s="39" t="s">
        <v>198</v>
      </c>
      <c r="C23" s="39">
        <v>1</v>
      </c>
      <c r="D23" s="40" t="s">
        <v>506</v>
      </c>
      <c r="E23" s="39">
        <v>1</v>
      </c>
      <c r="F23" s="40" t="s">
        <v>487</v>
      </c>
      <c r="G23" s="5">
        <f>IF('Front Sheet'!$B$27=1,5,'Questionnaire Part 3'!G23)</f>
        <v>0</v>
      </c>
      <c r="H23" s="5">
        <f>'Questionnaire Part 3'!G23</f>
        <v>0</v>
      </c>
      <c r="I23" s="51">
        <v>3.5</v>
      </c>
      <c r="J23" s="30">
        <f>IF(G23&gt;0,IF(G23=MIN(G$23:G$32),1,0),0)</f>
        <v>0</v>
      </c>
      <c r="K23" s="30">
        <f>MIN($G$23:$G$32)</f>
        <v>0</v>
      </c>
      <c r="L23" s="30">
        <f t="shared" si="2"/>
        <v>0</v>
      </c>
      <c r="M23" s="30">
        <f t="shared" si="3"/>
        <v>1</v>
      </c>
      <c r="N23" s="30">
        <f>IF(SUM(J23:J32)&lt;4,1,IF(SUM(J23:J32)&lt;7,2,3))</f>
        <v>1</v>
      </c>
      <c r="O23" s="30">
        <f>IF('Front Sheet'!$B$27=0,1,0)</f>
        <v>1</v>
      </c>
      <c r="P23" s="30"/>
      <c r="Q23" s="30"/>
      <c r="R23" s="30"/>
      <c r="S23" s="30"/>
      <c r="T23" s="30"/>
      <c r="U23" s="30"/>
      <c r="V23" s="30"/>
      <c r="W23" s="30"/>
      <c r="X23" s="30"/>
      <c r="Y23" s="30"/>
    </row>
    <row r="24" spans="1:25" s="8" customFormat="1" ht="12.75">
      <c r="A24" s="39"/>
      <c r="B24" s="39" t="s">
        <v>198</v>
      </c>
      <c r="C24" s="39"/>
      <c r="D24" s="40" t="s">
        <v>506</v>
      </c>
      <c r="E24" s="39">
        <v>2</v>
      </c>
      <c r="F24" s="40" t="s">
        <v>483</v>
      </c>
      <c r="G24" s="5">
        <f>IF('Front Sheet'!$B$27=1,5,'Questionnaire Part 3'!G24)</f>
        <v>0</v>
      </c>
      <c r="H24" s="5">
        <f>'Questionnaire Part 3'!G24</f>
        <v>0</v>
      </c>
      <c r="I24" s="51">
        <v>3.5</v>
      </c>
      <c r="J24" s="30">
        <f aca="true" t="shared" si="4" ref="J24:J32">IF(G24&gt;0,IF(G24=MIN(G$23:G$32),1,0),0)</f>
        <v>0</v>
      </c>
      <c r="K24" s="30">
        <f aca="true" t="shared" si="5" ref="K24:K32">MIN($G$23:$G$32)</f>
        <v>0</v>
      </c>
      <c r="L24" s="30">
        <f t="shared" si="2"/>
        <v>0</v>
      </c>
      <c r="M24" s="30">
        <f t="shared" si="3"/>
        <v>1</v>
      </c>
      <c r="N24" s="30"/>
      <c r="O24" s="30">
        <f>O23</f>
        <v>1</v>
      </c>
      <c r="P24" s="30"/>
      <c r="Q24" s="30"/>
      <c r="R24" s="30"/>
      <c r="S24" s="30"/>
      <c r="T24" s="30"/>
      <c r="U24" s="30"/>
      <c r="V24" s="30"/>
      <c r="W24" s="30"/>
      <c r="X24" s="30"/>
      <c r="Y24" s="30"/>
    </row>
    <row r="25" spans="1:25" s="8" customFormat="1" ht="12.75">
      <c r="A25" s="39"/>
      <c r="B25" s="39" t="s">
        <v>198</v>
      </c>
      <c r="C25" s="39">
        <v>2</v>
      </c>
      <c r="D25" s="39" t="s">
        <v>43</v>
      </c>
      <c r="E25" s="39">
        <v>3</v>
      </c>
      <c r="F25" s="40" t="s">
        <v>486</v>
      </c>
      <c r="G25" s="5">
        <f>IF('Front Sheet'!$B$27=1,5,'Questionnaire Part 3'!G25)</f>
        <v>0</v>
      </c>
      <c r="H25" s="5">
        <f>'Questionnaire Part 3'!G25</f>
        <v>0</v>
      </c>
      <c r="I25" s="51">
        <v>3.5</v>
      </c>
      <c r="J25" s="30">
        <f t="shared" si="4"/>
        <v>0</v>
      </c>
      <c r="K25" s="30">
        <f t="shared" si="5"/>
        <v>0</v>
      </c>
      <c r="L25" s="30">
        <f t="shared" si="2"/>
        <v>0</v>
      </c>
      <c r="M25" s="30">
        <f t="shared" si="3"/>
        <v>1</v>
      </c>
      <c r="N25" s="30"/>
      <c r="O25" s="30">
        <f aca="true" t="shared" si="6" ref="O25:O32">O24</f>
        <v>1</v>
      </c>
      <c r="P25" s="30"/>
      <c r="Q25" s="30"/>
      <c r="R25" s="30"/>
      <c r="S25" s="30"/>
      <c r="T25" s="30"/>
      <c r="U25" s="30"/>
      <c r="V25" s="30"/>
      <c r="W25" s="30"/>
      <c r="X25" s="30"/>
      <c r="Y25" s="30"/>
    </row>
    <row r="26" spans="1:25" s="8" customFormat="1" ht="12.75">
      <c r="A26" s="39"/>
      <c r="B26" s="39" t="s">
        <v>198</v>
      </c>
      <c r="C26" s="39">
        <v>3</v>
      </c>
      <c r="D26" s="39" t="s">
        <v>539</v>
      </c>
      <c r="E26" s="39">
        <v>4</v>
      </c>
      <c r="F26" s="39" t="s">
        <v>67</v>
      </c>
      <c r="G26" s="5">
        <f>IF('Front Sheet'!$B$27=1,5,'Questionnaire Part 3'!G26)</f>
        <v>0</v>
      </c>
      <c r="H26" s="5">
        <f>'Questionnaire Part 3'!G26</f>
        <v>0</v>
      </c>
      <c r="I26" s="51">
        <v>3.5</v>
      </c>
      <c r="J26" s="30">
        <f t="shared" si="4"/>
        <v>0</v>
      </c>
      <c r="K26" s="30">
        <f t="shared" si="5"/>
        <v>0</v>
      </c>
      <c r="L26" s="30">
        <f t="shared" si="2"/>
        <v>0</v>
      </c>
      <c r="M26" s="30">
        <f t="shared" si="3"/>
        <v>1</v>
      </c>
      <c r="N26" s="30"/>
      <c r="O26" s="30">
        <f t="shared" si="6"/>
        <v>1</v>
      </c>
      <c r="P26" s="30"/>
      <c r="Q26" s="30"/>
      <c r="R26" s="30"/>
      <c r="S26" s="30"/>
      <c r="T26" s="30"/>
      <c r="U26" s="30"/>
      <c r="V26" s="30"/>
      <c r="W26" s="30"/>
      <c r="X26" s="30"/>
      <c r="Y26" s="30"/>
    </row>
    <row r="27" spans="1:25" s="8" customFormat="1" ht="12.75">
      <c r="A27" s="39"/>
      <c r="B27" s="39" t="s">
        <v>198</v>
      </c>
      <c r="C27" s="39">
        <v>4</v>
      </c>
      <c r="D27" s="39" t="s">
        <v>540</v>
      </c>
      <c r="E27" s="39">
        <v>5</v>
      </c>
      <c r="F27" s="39" t="s">
        <v>71</v>
      </c>
      <c r="G27" s="5">
        <f>IF('Front Sheet'!$B$27=1,5,'Questionnaire Part 3'!G27)</f>
        <v>0</v>
      </c>
      <c r="H27" s="5">
        <f>'Questionnaire Part 3'!G27</f>
        <v>0</v>
      </c>
      <c r="I27" s="51">
        <v>3.5</v>
      </c>
      <c r="J27" s="30">
        <f t="shared" si="4"/>
        <v>0</v>
      </c>
      <c r="K27" s="30">
        <f t="shared" si="5"/>
        <v>0</v>
      </c>
      <c r="L27" s="30">
        <f t="shared" si="2"/>
        <v>0</v>
      </c>
      <c r="M27" s="30">
        <f t="shared" si="3"/>
        <v>1</v>
      </c>
      <c r="N27" s="30"/>
      <c r="O27" s="30">
        <f t="shared" si="6"/>
        <v>1</v>
      </c>
      <c r="P27" s="30"/>
      <c r="Q27" s="30"/>
      <c r="R27" s="30"/>
      <c r="S27" s="30"/>
      <c r="T27" s="30"/>
      <c r="U27" s="30"/>
      <c r="V27" s="30"/>
      <c r="W27" s="30"/>
      <c r="X27" s="30"/>
      <c r="Y27" s="30"/>
    </row>
    <row r="28" spans="1:25" s="8" customFormat="1" ht="12.75">
      <c r="A28" s="39"/>
      <c r="B28" s="39" t="s">
        <v>198</v>
      </c>
      <c r="C28" s="39">
        <v>5</v>
      </c>
      <c r="D28" s="40" t="s">
        <v>541</v>
      </c>
      <c r="E28" s="39">
        <v>6</v>
      </c>
      <c r="F28" s="39" t="s">
        <v>691</v>
      </c>
      <c r="G28" s="5">
        <f>IF('Front Sheet'!$B$27=1,5,'Questionnaire Part 3'!G28)</f>
        <v>0</v>
      </c>
      <c r="H28" s="5">
        <f>'Questionnaire Part 3'!G28</f>
        <v>0</v>
      </c>
      <c r="I28" s="51">
        <v>3.5</v>
      </c>
      <c r="J28" s="30">
        <f t="shared" si="4"/>
        <v>0</v>
      </c>
      <c r="K28" s="30">
        <f t="shared" si="5"/>
        <v>0</v>
      </c>
      <c r="L28" s="30">
        <f t="shared" si="2"/>
        <v>0</v>
      </c>
      <c r="M28" s="30">
        <f t="shared" si="3"/>
        <v>1</v>
      </c>
      <c r="N28" s="30"/>
      <c r="O28" s="30">
        <f t="shared" si="6"/>
        <v>1</v>
      </c>
      <c r="P28" s="30"/>
      <c r="Q28" s="30"/>
      <c r="R28" s="30"/>
      <c r="S28" s="30"/>
      <c r="T28" s="30"/>
      <c r="U28" s="30"/>
      <c r="V28" s="30"/>
      <c r="W28" s="30"/>
      <c r="X28" s="30"/>
      <c r="Y28" s="30"/>
    </row>
    <row r="29" spans="1:25" s="8" customFormat="1" ht="12.75">
      <c r="A29" s="39"/>
      <c r="B29" s="39" t="s">
        <v>198</v>
      </c>
      <c r="C29" s="39">
        <v>6</v>
      </c>
      <c r="D29" s="40" t="s">
        <v>542</v>
      </c>
      <c r="E29" s="39">
        <v>7</v>
      </c>
      <c r="F29" s="39" t="s">
        <v>692</v>
      </c>
      <c r="G29" s="5">
        <f>IF('Front Sheet'!$B$27=1,5,'Questionnaire Part 3'!G29)</f>
        <v>0</v>
      </c>
      <c r="H29" s="5">
        <f>'Questionnaire Part 3'!G29</f>
        <v>0</v>
      </c>
      <c r="I29" s="51">
        <v>3.5</v>
      </c>
      <c r="J29" s="30">
        <f t="shared" si="4"/>
        <v>0</v>
      </c>
      <c r="K29" s="30">
        <f t="shared" si="5"/>
        <v>0</v>
      </c>
      <c r="L29" s="30">
        <f t="shared" si="2"/>
        <v>0</v>
      </c>
      <c r="M29" s="30">
        <f t="shared" si="3"/>
        <v>1</v>
      </c>
      <c r="N29" s="30"/>
      <c r="O29" s="30">
        <f t="shared" si="6"/>
        <v>1</v>
      </c>
      <c r="P29" s="30"/>
      <c r="Q29" s="30"/>
      <c r="R29" s="30"/>
      <c r="S29" s="30"/>
      <c r="T29" s="30"/>
      <c r="U29" s="30"/>
      <c r="V29" s="30"/>
      <c r="W29" s="30"/>
      <c r="X29" s="30"/>
      <c r="Y29" s="30"/>
    </row>
    <row r="30" spans="1:25" s="7" customFormat="1" ht="12.75">
      <c r="A30" s="24"/>
      <c r="B30" s="39" t="s">
        <v>198</v>
      </c>
      <c r="C30" s="24">
        <v>7</v>
      </c>
      <c r="D30" s="41" t="s">
        <v>44</v>
      </c>
      <c r="E30" s="24">
        <v>8</v>
      </c>
      <c r="F30" s="24" t="s">
        <v>194</v>
      </c>
      <c r="G30" s="5">
        <f>IF('Front Sheet'!$B$27=1,5,'Questionnaire Part 3'!G30)</f>
        <v>0</v>
      </c>
      <c r="H30" s="5">
        <f>'Questionnaire Part 3'!G30</f>
        <v>0</v>
      </c>
      <c r="I30" s="51">
        <v>3.5</v>
      </c>
      <c r="J30" s="30">
        <f t="shared" si="4"/>
        <v>0</v>
      </c>
      <c r="K30" s="30">
        <f t="shared" si="5"/>
        <v>0</v>
      </c>
      <c r="L30" s="30">
        <f t="shared" si="2"/>
        <v>0</v>
      </c>
      <c r="M30" s="30">
        <f t="shared" si="3"/>
        <v>1</v>
      </c>
      <c r="N30" s="6"/>
      <c r="O30" s="30">
        <f t="shared" si="6"/>
        <v>1</v>
      </c>
      <c r="P30" s="6"/>
      <c r="Q30" s="6"/>
      <c r="R30" s="6"/>
      <c r="S30" s="6"/>
      <c r="T30" s="6"/>
      <c r="U30" s="6"/>
      <c r="V30" s="6"/>
      <c r="W30" s="6"/>
      <c r="X30" s="6"/>
      <c r="Y30" s="6"/>
    </row>
    <row r="31" spans="1:25" s="7" customFormat="1" ht="12.75">
      <c r="A31" s="24"/>
      <c r="B31" s="39" t="s">
        <v>198</v>
      </c>
      <c r="C31" s="24">
        <v>8</v>
      </c>
      <c r="D31" s="41" t="s">
        <v>189</v>
      </c>
      <c r="E31" s="24">
        <v>9</v>
      </c>
      <c r="F31" s="41" t="s">
        <v>191</v>
      </c>
      <c r="G31" s="5">
        <f>IF('Front Sheet'!$B$27=1,5,'Questionnaire Part 3'!G31)</f>
        <v>0</v>
      </c>
      <c r="H31" s="5">
        <f>'Questionnaire Part 3'!G31</f>
        <v>0</v>
      </c>
      <c r="I31" s="51">
        <v>3.5</v>
      </c>
      <c r="J31" s="30">
        <f t="shared" si="4"/>
        <v>0</v>
      </c>
      <c r="K31" s="30">
        <f t="shared" si="5"/>
        <v>0</v>
      </c>
      <c r="L31" s="30">
        <f t="shared" si="2"/>
        <v>0</v>
      </c>
      <c r="M31" s="30">
        <f t="shared" si="3"/>
        <v>1</v>
      </c>
      <c r="N31" s="6"/>
      <c r="O31" s="30">
        <f t="shared" si="6"/>
        <v>1</v>
      </c>
      <c r="P31" s="6"/>
      <c r="Q31" s="6"/>
      <c r="R31" s="6"/>
      <c r="S31" s="6"/>
      <c r="T31" s="6"/>
      <c r="U31" s="6"/>
      <c r="V31" s="6"/>
      <c r="W31" s="6"/>
      <c r="X31" s="6"/>
      <c r="Y31" s="6"/>
    </row>
    <row r="32" spans="1:25" s="7" customFormat="1" ht="12.75">
      <c r="A32" s="24"/>
      <c r="B32" s="39" t="s">
        <v>198</v>
      </c>
      <c r="C32" s="24">
        <v>9</v>
      </c>
      <c r="D32" s="41" t="s">
        <v>190</v>
      </c>
      <c r="E32" s="24">
        <v>10</v>
      </c>
      <c r="F32" s="41" t="s">
        <v>192</v>
      </c>
      <c r="G32" s="5">
        <f>IF('Front Sheet'!$B$27=1,5,'Questionnaire Part 3'!G32)</f>
        <v>0</v>
      </c>
      <c r="H32" s="5">
        <f>'Questionnaire Part 3'!G32</f>
        <v>0</v>
      </c>
      <c r="I32" s="51">
        <v>3.5</v>
      </c>
      <c r="J32" s="30">
        <f t="shared" si="4"/>
        <v>0</v>
      </c>
      <c r="K32" s="30">
        <f t="shared" si="5"/>
        <v>0</v>
      </c>
      <c r="L32" s="30">
        <f t="shared" si="2"/>
        <v>0</v>
      </c>
      <c r="M32" s="30">
        <f t="shared" si="3"/>
        <v>1</v>
      </c>
      <c r="N32" s="6"/>
      <c r="O32" s="30">
        <f t="shared" si="6"/>
        <v>1</v>
      </c>
      <c r="P32" s="6"/>
      <c r="Q32" s="6"/>
      <c r="R32" s="6"/>
      <c r="S32" s="6"/>
      <c r="T32" s="6"/>
      <c r="U32" s="6"/>
      <c r="V32" s="6"/>
      <c r="W32" s="6"/>
      <c r="X32" s="6"/>
      <c r="Y32" s="6"/>
    </row>
    <row r="33" spans="1:25" s="8" customFormat="1" ht="12.75">
      <c r="A33" s="18">
        <v>5</v>
      </c>
      <c r="B33" s="18" t="s">
        <v>502</v>
      </c>
      <c r="C33" s="18">
        <v>1</v>
      </c>
      <c r="D33" s="36" t="s">
        <v>501</v>
      </c>
      <c r="E33" s="18">
        <v>1</v>
      </c>
      <c r="F33" s="36" t="s">
        <v>491</v>
      </c>
      <c r="G33" s="5">
        <f>IF('Front Sheet'!$B$26=1,5,'Questionnaire Part 3'!G33)</f>
        <v>0</v>
      </c>
      <c r="H33" s="5">
        <f>'Questionnaire Part 3'!G33</f>
        <v>0</v>
      </c>
      <c r="I33" s="51">
        <v>3.5</v>
      </c>
      <c r="J33" s="30">
        <f aca="true" t="shared" si="7" ref="J33:J42">IF(G33&gt;0,IF(G33=MIN(G$33:G$42),1,0),0)</f>
        <v>0</v>
      </c>
      <c r="K33" s="30">
        <f>MIN($G$33:$G$42)</f>
        <v>0</v>
      </c>
      <c r="L33" s="30">
        <f t="shared" si="2"/>
        <v>0</v>
      </c>
      <c r="M33" s="30">
        <f t="shared" si="3"/>
        <v>1</v>
      </c>
      <c r="N33" s="30">
        <f>IF(SUM(J33:J42)&lt;4,1,IF(SUM(J33:J42)&lt;7,2,3))</f>
        <v>1</v>
      </c>
      <c r="O33" s="30">
        <f>IF('Front Sheet'!$B$26=0,1,0)</f>
        <v>1</v>
      </c>
      <c r="P33" s="30"/>
      <c r="Q33" s="30"/>
      <c r="R33" s="30"/>
      <c r="S33" s="30"/>
      <c r="T33" s="30"/>
      <c r="U33" s="30"/>
      <c r="V33" s="30"/>
      <c r="W33" s="30"/>
      <c r="X33" s="30"/>
      <c r="Y33" s="30"/>
    </row>
    <row r="34" spans="1:25" s="8" customFormat="1" ht="12.75">
      <c r="A34" s="18"/>
      <c r="B34" s="18" t="s">
        <v>502</v>
      </c>
      <c r="C34" s="18"/>
      <c r="D34" s="36" t="s">
        <v>501</v>
      </c>
      <c r="E34" s="18">
        <v>2</v>
      </c>
      <c r="F34" s="36" t="s">
        <v>492</v>
      </c>
      <c r="G34" s="5">
        <f>IF('Front Sheet'!$B$26=1,5,'Questionnaire Part 3'!G34)</f>
        <v>0</v>
      </c>
      <c r="H34" s="5">
        <f>'Questionnaire Part 3'!G34</f>
        <v>0</v>
      </c>
      <c r="I34" s="51">
        <v>3.5</v>
      </c>
      <c r="J34" s="30">
        <f t="shared" si="7"/>
        <v>0</v>
      </c>
      <c r="K34" s="30">
        <f aca="true" t="shared" si="8" ref="K34:K42">MIN($G$33:$G$42)</f>
        <v>0</v>
      </c>
      <c r="L34" s="30">
        <f t="shared" si="2"/>
        <v>0</v>
      </c>
      <c r="M34" s="30">
        <f t="shared" si="3"/>
        <v>1</v>
      </c>
      <c r="N34" s="30"/>
      <c r="O34" s="30">
        <f>O33</f>
        <v>1</v>
      </c>
      <c r="P34" s="30"/>
      <c r="Q34" s="30"/>
      <c r="R34" s="30"/>
      <c r="S34" s="30"/>
      <c r="T34" s="30"/>
      <c r="U34" s="30"/>
      <c r="V34" s="30"/>
      <c r="W34" s="30"/>
      <c r="X34" s="30"/>
      <c r="Y34" s="30"/>
    </row>
    <row r="35" spans="1:25" s="8" customFormat="1" ht="12.75">
      <c r="A35" s="18"/>
      <c r="B35" s="18" t="s">
        <v>502</v>
      </c>
      <c r="C35" s="18">
        <v>2</v>
      </c>
      <c r="D35" s="36" t="s">
        <v>59</v>
      </c>
      <c r="E35" s="18">
        <v>3</v>
      </c>
      <c r="F35" s="36" t="s">
        <v>719</v>
      </c>
      <c r="G35" s="5">
        <f>IF('Front Sheet'!$B$26=1,5,'Questionnaire Part 3'!G35)</f>
        <v>0</v>
      </c>
      <c r="H35" s="5">
        <f>'Questionnaire Part 3'!G35</f>
        <v>0</v>
      </c>
      <c r="I35" s="51">
        <v>3.5</v>
      </c>
      <c r="J35" s="30">
        <f t="shared" si="7"/>
        <v>0</v>
      </c>
      <c r="K35" s="30">
        <f t="shared" si="8"/>
        <v>0</v>
      </c>
      <c r="L35" s="30">
        <f t="shared" si="2"/>
        <v>0</v>
      </c>
      <c r="M35" s="30">
        <f t="shared" si="3"/>
        <v>1</v>
      </c>
      <c r="N35" s="30"/>
      <c r="O35" s="30">
        <f aca="true" t="shared" si="9" ref="O35:O42">O34</f>
        <v>1</v>
      </c>
      <c r="P35" s="30"/>
      <c r="Q35" s="30"/>
      <c r="R35" s="30"/>
      <c r="S35" s="30"/>
      <c r="T35" s="30"/>
      <c r="U35" s="30"/>
      <c r="V35" s="30"/>
      <c r="W35" s="30"/>
      <c r="X35" s="30"/>
      <c r="Y35" s="30"/>
    </row>
    <row r="36" spans="1:25" s="8" customFormat="1" ht="12.75">
      <c r="A36" s="18"/>
      <c r="B36" s="18" t="s">
        <v>502</v>
      </c>
      <c r="C36" s="18">
        <v>3</v>
      </c>
      <c r="D36" s="36" t="s">
        <v>693</v>
      </c>
      <c r="E36" s="18">
        <v>4</v>
      </c>
      <c r="F36" s="36" t="s">
        <v>697</v>
      </c>
      <c r="G36" s="5">
        <f>IF('Front Sheet'!$B$26=1,5,'Questionnaire Part 3'!G36)</f>
        <v>0</v>
      </c>
      <c r="H36" s="5">
        <f>'Questionnaire Part 3'!G36</f>
        <v>0</v>
      </c>
      <c r="I36" s="51">
        <v>3.5</v>
      </c>
      <c r="J36" s="30">
        <f t="shared" si="7"/>
        <v>0</v>
      </c>
      <c r="K36" s="30">
        <f t="shared" si="8"/>
        <v>0</v>
      </c>
      <c r="L36" s="30">
        <f t="shared" si="2"/>
        <v>0</v>
      </c>
      <c r="M36" s="30">
        <f t="shared" si="3"/>
        <v>1</v>
      </c>
      <c r="N36" s="30"/>
      <c r="O36" s="30">
        <f t="shared" si="9"/>
        <v>1</v>
      </c>
      <c r="P36" s="30"/>
      <c r="Q36" s="30"/>
      <c r="R36" s="30"/>
      <c r="S36" s="30"/>
      <c r="T36" s="30"/>
      <c r="U36" s="30"/>
      <c r="V36" s="30"/>
      <c r="W36" s="30"/>
      <c r="X36" s="30"/>
      <c r="Y36" s="30"/>
    </row>
    <row r="37" spans="1:25" s="8" customFormat="1" ht="12.75">
      <c r="A37" s="18"/>
      <c r="B37" s="18" t="s">
        <v>502</v>
      </c>
      <c r="C37" s="18">
        <v>4</v>
      </c>
      <c r="D37" s="36" t="s">
        <v>46</v>
      </c>
      <c r="E37" s="18">
        <v>5</v>
      </c>
      <c r="F37" s="38" t="s">
        <v>240</v>
      </c>
      <c r="G37" s="5">
        <f>IF('Front Sheet'!$B$26=1,5,'Questionnaire Part 3'!G37)</f>
        <v>0</v>
      </c>
      <c r="H37" s="5">
        <f>'Questionnaire Part 3'!G37</f>
        <v>0</v>
      </c>
      <c r="I37" s="51">
        <v>3.5</v>
      </c>
      <c r="J37" s="30">
        <f t="shared" si="7"/>
        <v>0</v>
      </c>
      <c r="K37" s="30">
        <f t="shared" si="8"/>
        <v>0</v>
      </c>
      <c r="L37" s="30">
        <f t="shared" si="2"/>
        <v>0</v>
      </c>
      <c r="M37" s="30">
        <f t="shared" si="3"/>
        <v>1</v>
      </c>
      <c r="N37" s="30"/>
      <c r="O37" s="30">
        <f t="shared" si="9"/>
        <v>1</v>
      </c>
      <c r="P37" s="30"/>
      <c r="Q37" s="30"/>
      <c r="R37" s="30"/>
      <c r="S37" s="30"/>
      <c r="T37" s="30"/>
      <c r="U37" s="30"/>
      <c r="V37" s="30"/>
      <c r="W37" s="30"/>
      <c r="X37" s="30"/>
      <c r="Y37" s="30"/>
    </row>
    <row r="38" spans="1:25" s="8" customFormat="1" ht="12.75" customHeight="1">
      <c r="A38" s="18"/>
      <c r="B38" s="18" t="s">
        <v>502</v>
      </c>
      <c r="C38" s="18"/>
      <c r="D38" s="36" t="s">
        <v>46</v>
      </c>
      <c r="E38" s="18">
        <v>6</v>
      </c>
      <c r="F38" s="36" t="s">
        <v>696</v>
      </c>
      <c r="G38" s="5">
        <f>IF('Front Sheet'!$B$26=1,5,'Questionnaire Part 3'!G38)</f>
        <v>0</v>
      </c>
      <c r="H38" s="5">
        <f>'Questionnaire Part 3'!G38</f>
        <v>0</v>
      </c>
      <c r="I38" s="51">
        <v>3.5</v>
      </c>
      <c r="J38" s="30">
        <f t="shared" si="7"/>
        <v>0</v>
      </c>
      <c r="K38" s="30">
        <f t="shared" si="8"/>
        <v>0</v>
      </c>
      <c r="L38" s="30">
        <f t="shared" si="2"/>
        <v>0</v>
      </c>
      <c r="M38" s="30">
        <f t="shared" si="3"/>
        <v>1</v>
      </c>
      <c r="N38" s="30"/>
      <c r="O38" s="30">
        <f t="shared" si="9"/>
        <v>1</v>
      </c>
      <c r="P38" s="30"/>
      <c r="Q38" s="30"/>
      <c r="R38" s="30"/>
      <c r="S38" s="30"/>
      <c r="T38" s="30"/>
      <c r="U38" s="30"/>
      <c r="V38" s="30"/>
      <c r="W38" s="30"/>
      <c r="X38" s="30"/>
      <c r="Y38" s="30"/>
    </row>
    <row r="39" spans="1:25" s="8" customFormat="1" ht="12.75">
      <c r="A39" s="18"/>
      <c r="B39" s="18" t="s">
        <v>502</v>
      </c>
      <c r="C39" s="18"/>
      <c r="D39" s="36" t="s">
        <v>46</v>
      </c>
      <c r="E39" s="18">
        <v>7</v>
      </c>
      <c r="F39" s="36" t="s">
        <v>695</v>
      </c>
      <c r="G39" s="5">
        <f>IF('Front Sheet'!$B$26=1,5,'Questionnaire Part 3'!G39)</f>
        <v>0</v>
      </c>
      <c r="H39" s="5">
        <f>'Questionnaire Part 3'!G39</f>
        <v>0</v>
      </c>
      <c r="I39" s="51">
        <v>3.5</v>
      </c>
      <c r="J39" s="30">
        <f t="shared" si="7"/>
        <v>0</v>
      </c>
      <c r="K39" s="30">
        <f t="shared" si="8"/>
        <v>0</v>
      </c>
      <c r="L39" s="30">
        <f t="shared" si="2"/>
        <v>0</v>
      </c>
      <c r="M39" s="30">
        <f t="shared" si="3"/>
        <v>1</v>
      </c>
      <c r="N39" s="30"/>
      <c r="O39" s="30">
        <f t="shared" si="9"/>
        <v>1</v>
      </c>
      <c r="P39" s="30"/>
      <c r="Q39" s="30"/>
      <c r="R39" s="30"/>
      <c r="S39" s="30"/>
      <c r="T39" s="30"/>
      <c r="U39" s="30"/>
      <c r="V39" s="30"/>
      <c r="W39" s="30"/>
      <c r="X39" s="30"/>
      <c r="Y39" s="30"/>
    </row>
    <row r="40" spans="1:25" s="8" customFormat="1" ht="12.75">
      <c r="A40" s="18"/>
      <c r="B40" s="18" t="s">
        <v>502</v>
      </c>
      <c r="C40" s="18"/>
      <c r="D40" s="36" t="s">
        <v>46</v>
      </c>
      <c r="E40" s="18">
        <v>8</v>
      </c>
      <c r="F40" s="36" t="s">
        <v>694</v>
      </c>
      <c r="G40" s="5">
        <f>IF('Front Sheet'!$B$26=1,5,'Questionnaire Part 3'!G40)</f>
        <v>0</v>
      </c>
      <c r="H40" s="5">
        <f>'Questionnaire Part 3'!G40</f>
        <v>0</v>
      </c>
      <c r="I40" s="51">
        <v>3.5</v>
      </c>
      <c r="J40" s="30">
        <f t="shared" si="7"/>
        <v>0</v>
      </c>
      <c r="K40" s="30">
        <f t="shared" si="8"/>
        <v>0</v>
      </c>
      <c r="L40" s="30">
        <f t="shared" si="2"/>
        <v>0</v>
      </c>
      <c r="M40" s="30">
        <f t="shared" si="3"/>
        <v>1</v>
      </c>
      <c r="N40" s="30"/>
      <c r="O40" s="30">
        <f t="shared" si="9"/>
        <v>1</v>
      </c>
      <c r="P40" s="30"/>
      <c r="Q40" s="30"/>
      <c r="R40" s="30"/>
      <c r="S40" s="30"/>
      <c r="T40" s="30"/>
      <c r="U40" s="30"/>
      <c r="V40" s="30"/>
      <c r="W40" s="30"/>
      <c r="X40" s="30"/>
      <c r="Y40" s="30"/>
    </row>
    <row r="41" spans="1:25" s="8" customFormat="1" ht="12.75">
      <c r="A41" s="18"/>
      <c r="B41" s="18" t="s">
        <v>502</v>
      </c>
      <c r="C41" s="18">
        <v>6</v>
      </c>
      <c r="D41" s="36" t="s">
        <v>58</v>
      </c>
      <c r="E41" s="18">
        <v>9</v>
      </c>
      <c r="F41" s="36" t="s">
        <v>718</v>
      </c>
      <c r="G41" s="5">
        <f>IF('Front Sheet'!$B$26=1,5,'Questionnaire Part 3'!G41)</f>
        <v>0</v>
      </c>
      <c r="H41" s="5">
        <f>'Questionnaire Part 3'!G41</f>
        <v>0</v>
      </c>
      <c r="I41" s="51">
        <v>3.5</v>
      </c>
      <c r="J41" s="30">
        <f t="shared" si="7"/>
        <v>0</v>
      </c>
      <c r="K41" s="30">
        <f t="shared" si="8"/>
        <v>0</v>
      </c>
      <c r="L41" s="30">
        <f t="shared" si="2"/>
        <v>0</v>
      </c>
      <c r="M41" s="30">
        <f t="shared" si="3"/>
        <v>1</v>
      </c>
      <c r="N41" s="30"/>
      <c r="O41" s="30">
        <f t="shared" si="9"/>
        <v>1</v>
      </c>
      <c r="P41" s="30"/>
      <c r="Q41" s="30"/>
      <c r="R41" s="30"/>
      <c r="S41" s="30"/>
      <c r="T41" s="30"/>
      <c r="U41" s="30"/>
      <c r="V41" s="30"/>
      <c r="W41" s="30"/>
      <c r="X41" s="30"/>
      <c r="Y41" s="30"/>
    </row>
    <row r="42" spans="1:25" s="8" customFormat="1" ht="12.75">
      <c r="A42" s="18"/>
      <c r="B42" s="18" t="s">
        <v>502</v>
      </c>
      <c r="C42" s="18">
        <v>7</v>
      </c>
      <c r="D42" s="18" t="s">
        <v>542</v>
      </c>
      <c r="E42" s="18">
        <v>10</v>
      </c>
      <c r="F42" s="18" t="s">
        <v>246</v>
      </c>
      <c r="G42" s="5">
        <f>IF('Front Sheet'!$B$26=1,5,'Questionnaire Part 3'!G42)</f>
        <v>0</v>
      </c>
      <c r="H42" s="5">
        <f>'Questionnaire Part 3'!G42</f>
        <v>0</v>
      </c>
      <c r="I42" s="51">
        <v>3.5</v>
      </c>
      <c r="J42" s="30">
        <f t="shared" si="7"/>
        <v>0</v>
      </c>
      <c r="K42" s="30">
        <f t="shared" si="8"/>
        <v>0</v>
      </c>
      <c r="L42" s="30">
        <f t="shared" si="2"/>
        <v>0</v>
      </c>
      <c r="M42" s="30">
        <f t="shared" si="3"/>
        <v>1</v>
      </c>
      <c r="N42" s="30"/>
      <c r="O42" s="30">
        <f t="shared" si="9"/>
        <v>1</v>
      </c>
      <c r="P42" s="30"/>
      <c r="Q42" s="30"/>
      <c r="R42" s="30"/>
      <c r="S42" s="30"/>
      <c r="T42" s="30"/>
      <c r="U42" s="30"/>
      <c r="V42" s="30"/>
      <c r="W42" s="30"/>
      <c r="X42" s="30"/>
      <c r="Y42" s="30"/>
    </row>
    <row r="43" spans="1:25" s="8" customFormat="1" ht="12.75">
      <c r="A43" s="39">
        <v>6</v>
      </c>
      <c r="B43" s="39" t="s">
        <v>477</v>
      </c>
      <c r="C43" s="39">
        <v>1</v>
      </c>
      <c r="D43" s="40" t="s">
        <v>500</v>
      </c>
      <c r="E43" s="39">
        <v>1</v>
      </c>
      <c r="F43" s="40" t="s">
        <v>697</v>
      </c>
      <c r="G43" s="5">
        <f>IF('Front Sheet'!$B$24=1,5,'Questionnaire Part 3'!G43)</f>
        <v>0</v>
      </c>
      <c r="H43" s="5">
        <f>'Questionnaire Part 3'!G43</f>
        <v>0</v>
      </c>
      <c r="I43" s="51">
        <v>3.5</v>
      </c>
      <c r="J43" s="30">
        <f aca="true" t="shared" si="10" ref="J43:J52">IF(G43&gt;0,IF(G43=MIN(G$43:G$52),1,0),0)</f>
        <v>0</v>
      </c>
      <c r="K43" s="30">
        <f>MIN($G$43:$G$52)</f>
        <v>0</v>
      </c>
      <c r="L43" s="30">
        <f t="shared" si="2"/>
        <v>0</v>
      </c>
      <c r="M43" s="30">
        <f t="shared" si="3"/>
        <v>1</v>
      </c>
      <c r="N43" s="30">
        <f>IF(SUM(J43:J52)&lt;4,1,IF(SUM(J43:J52)&lt;7,2,3))</f>
        <v>1</v>
      </c>
      <c r="O43" s="30">
        <f>IF('Front Sheet'!$B$24=0,1,0)</f>
        <v>1</v>
      </c>
      <c r="P43" s="30"/>
      <c r="Q43" s="30"/>
      <c r="R43" s="30"/>
      <c r="S43" s="30"/>
      <c r="T43" s="30"/>
      <c r="U43" s="30"/>
      <c r="V43" s="30"/>
      <c r="W43" s="30"/>
      <c r="X43" s="30"/>
      <c r="Y43" s="30"/>
    </row>
    <row r="44" spans="1:25" s="8" customFormat="1" ht="12.75">
      <c r="A44" s="39"/>
      <c r="B44" s="39" t="s">
        <v>477</v>
      </c>
      <c r="C44" s="39">
        <v>2</v>
      </c>
      <c r="D44" s="40" t="s">
        <v>523</v>
      </c>
      <c r="E44" s="39">
        <v>2</v>
      </c>
      <c r="F44" s="39" t="s">
        <v>245</v>
      </c>
      <c r="G44" s="5">
        <f>IF('Front Sheet'!$B$24=1,5,'Questionnaire Part 3'!G44)</f>
        <v>0</v>
      </c>
      <c r="H44" s="5">
        <f>'Questionnaire Part 3'!G44</f>
        <v>0</v>
      </c>
      <c r="I44" s="51">
        <v>3.5</v>
      </c>
      <c r="J44" s="30">
        <f t="shared" si="10"/>
        <v>0</v>
      </c>
      <c r="K44" s="30">
        <f aca="true" t="shared" si="11" ref="K44:K52">MIN($G$43:$G$52)</f>
        <v>0</v>
      </c>
      <c r="L44" s="30">
        <f t="shared" si="2"/>
        <v>0</v>
      </c>
      <c r="M44" s="30">
        <f t="shared" si="3"/>
        <v>1</v>
      </c>
      <c r="N44" s="30"/>
      <c r="O44" s="30">
        <f>O43</f>
        <v>1</v>
      </c>
      <c r="P44" s="30"/>
      <c r="Q44" s="30"/>
      <c r="R44" s="30"/>
      <c r="S44" s="30"/>
      <c r="T44" s="30"/>
      <c r="U44" s="30"/>
      <c r="V44" s="30"/>
      <c r="W44" s="30"/>
      <c r="X44" s="30"/>
      <c r="Y44" s="30"/>
    </row>
    <row r="45" spans="1:25" s="8" customFormat="1" ht="12.75">
      <c r="A45" s="39"/>
      <c r="B45" s="39" t="s">
        <v>477</v>
      </c>
      <c r="C45" s="39">
        <v>3</v>
      </c>
      <c r="D45" s="40" t="s">
        <v>47</v>
      </c>
      <c r="E45" s="39">
        <v>3</v>
      </c>
      <c r="F45" s="39" t="s">
        <v>244</v>
      </c>
      <c r="G45" s="5">
        <f>IF('Front Sheet'!$B$24=1,5,'Questionnaire Part 3'!G45)</f>
        <v>0</v>
      </c>
      <c r="H45" s="5">
        <f>'Questionnaire Part 3'!G45</f>
        <v>0</v>
      </c>
      <c r="I45" s="51">
        <v>3.5</v>
      </c>
      <c r="J45" s="30">
        <f t="shared" si="10"/>
        <v>0</v>
      </c>
      <c r="K45" s="30">
        <f t="shared" si="11"/>
        <v>0</v>
      </c>
      <c r="L45" s="30">
        <f t="shared" si="2"/>
        <v>0</v>
      </c>
      <c r="M45" s="30">
        <f t="shared" si="3"/>
        <v>1</v>
      </c>
      <c r="N45" s="30"/>
      <c r="O45" s="30">
        <f aca="true" t="shared" si="12" ref="O45:O52">O44</f>
        <v>1</v>
      </c>
      <c r="P45" s="30"/>
      <c r="Q45" s="30"/>
      <c r="R45" s="30"/>
      <c r="S45" s="30"/>
      <c r="T45" s="30"/>
      <c r="U45" s="30"/>
      <c r="V45" s="30"/>
      <c r="W45" s="30"/>
      <c r="X45" s="30"/>
      <c r="Y45" s="30"/>
    </row>
    <row r="46" spans="1:25" s="8" customFormat="1" ht="12.75">
      <c r="A46" s="39"/>
      <c r="B46" s="39" t="s">
        <v>477</v>
      </c>
      <c r="C46" s="39">
        <v>4</v>
      </c>
      <c r="D46" s="40" t="s">
        <v>508</v>
      </c>
      <c r="E46" s="39">
        <v>4</v>
      </c>
      <c r="F46" s="40" t="s">
        <v>243</v>
      </c>
      <c r="G46" s="5">
        <f>IF('Front Sheet'!$B$24=1,5,'Questionnaire Part 3'!G46)</f>
        <v>0</v>
      </c>
      <c r="H46" s="5">
        <f>'Questionnaire Part 3'!G46</f>
        <v>0</v>
      </c>
      <c r="I46" s="51">
        <v>3.5</v>
      </c>
      <c r="J46" s="30">
        <f t="shared" si="10"/>
        <v>0</v>
      </c>
      <c r="K46" s="30">
        <f t="shared" si="11"/>
        <v>0</v>
      </c>
      <c r="L46" s="30">
        <f t="shared" si="2"/>
        <v>0</v>
      </c>
      <c r="M46" s="30">
        <f t="shared" si="3"/>
        <v>1</v>
      </c>
      <c r="N46" s="30"/>
      <c r="O46" s="30">
        <f t="shared" si="12"/>
        <v>1</v>
      </c>
      <c r="P46" s="30"/>
      <c r="Q46" s="30"/>
      <c r="R46" s="30"/>
      <c r="S46" s="30"/>
      <c r="T46" s="30"/>
      <c r="U46" s="30"/>
      <c r="V46" s="30"/>
      <c r="W46" s="30"/>
      <c r="X46" s="30"/>
      <c r="Y46" s="30"/>
    </row>
    <row r="47" spans="1:25" s="8" customFormat="1" ht="12.75">
      <c r="A47" s="39"/>
      <c r="B47" s="39" t="s">
        <v>477</v>
      </c>
      <c r="C47" s="39">
        <v>5</v>
      </c>
      <c r="D47" s="42" t="s">
        <v>48</v>
      </c>
      <c r="E47" s="39">
        <v>5</v>
      </c>
      <c r="F47" s="24" t="s">
        <v>743</v>
      </c>
      <c r="G47" s="5">
        <f>IF('Front Sheet'!$B$24=1,5,'Questionnaire Part 3'!G47)</f>
        <v>0</v>
      </c>
      <c r="H47" s="5">
        <f>'Questionnaire Part 3'!G47</f>
        <v>0</v>
      </c>
      <c r="I47" s="51">
        <v>3.5</v>
      </c>
      <c r="J47" s="30">
        <f t="shared" si="10"/>
        <v>0</v>
      </c>
      <c r="K47" s="30">
        <f t="shared" si="11"/>
        <v>0</v>
      </c>
      <c r="L47" s="30">
        <f t="shared" si="2"/>
        <v>0</v>
      </c>
      <c r="M47" s="30">
        <f t="shared" si="3"/>
        <v>1</v>
      </c>
      <c r="N47" s="30"/>
      <c r="O47" s="30">
        <f t="shared" si="12"/>
        <v>1</v>
      </c>
      <c r="P47" s="30"/>
      <c r="Q47" s="30"/>
      <c r="R47" s="30"/>
      <c r="S47" s="30"/>
      <c r="T47" s="30"/>
      <c r="U47" s="30"/>
      <c r="V47" s="30"/>
      <c r="W47" s="30"/>
      <c r="X47" s="30"/>
      <c r="Y47" s="30"/>
    </row>
    <row r="48" spans="1:25" s="8" customFormat="1" ht="12.75">
      <c r="A48" s="39"/>
      <c r="B48" s="39" t="s">
        <v>477</v>
      </c>
      <c r="C48" s="39">
        <v>6</v>
      </c>
      <c r="D48" s="42" t="s">
        <v>527</v>
      </c>
      <c r="E48" s="39">
        <v>6</v>
      </c>
      <c r="F48" s="40" t="s">
        <v>242</v>
      </c>
      <c r="G48" s="5">
        <f>IF('Front Sheet'!$B$24=1,5,'Questionnaire Part 3'!G48)</f>
        <v>0</v>
      </c>
      <c r="H48" s="5">
        <f>'Questionnaire Part 3'!G48</f>
        <v>0</v>
      </c>
      <c r="I48" s="51">
        <v>3.5</v>
      </c>
      <c r="J48" s="30">
        <f t="shared" si="10"/>
        <v>0</v>
      </c>
      <c r="K48" s="30">
        <f t="shared" si="11"/>
        <v>0</v>
      </c>
      <c r="L48" s="30">
        <f t="shared" si="2"/>
        <v>0</v>
      </c>
      <c r="M48" s="30">
        <f t="shared" si="3"/>
        <v>1</v>
      </c>
      <c r="N48" s="30"/>
      <c r="O48" s="30">
        <f t="shared" si="12"/>
        <v>1</v>
      </c>
      <c r="P48" s="30"/>
      <c r="Q48" s="30"/>
      <c r="R48" s="30"/>
      <c r="S48" s="30"/>
      <c r="T48" s="30"/>
      <c r="U48" s="30"/>
      <c r="V48" s="30"/>
      <c r="W48" s="30"/>
      <c r="X48" s="30"/>
      <c r="Y48" s="30"/>
    </row>
    <row r="49" spans="1:25" s="8" customFormat="1" ht="14.25" customHeight="1">
      <c r="A49" s="39"/>
      <c r="B49" s="39" t="s">
        <v>477</v>
      </c>
      <c r="C49" s="39">
        <v>7</v>
      </c>
      <c r="D49" s="40" t="s">
        <v>505</v>
      </c>
      <c r="E49" s="39">
        <v>7</v>
      </c>
      <c r="F49" s="40" t="s">
        <v>241</v>
      </c>
      <c r="G49" s="5">
        <f>IF('Front Sheet'!$B$24=1,5,'Questionnaire Part 3'!G49)</f>
        <v>0</v>
      </c>
      <c r="H49" s="5">
        <f>'Questionnaire Part 3'!G49</f>
        <v>0</v>
      </c>
      <c r="I49" s="51">
        <v>3.5</v>
      </c>
      <c r="J49" s="30">
        <f t="shared" si="10"/>
        <v>0</v>
      </c>
      <c r="K49" s="30">
        <f t="shared" si="11"/>
        <v>0</v>
      </c>
      <c r="L49" s="30">
        <f t="shared" si="2"/>
        <v>0</v>
      </c>
      <c r="M49" s="30">
        <f t="shared" si="3"/>
        <v>1</v>
      </c>
      <c r="N49" s="30"/>
      <c r="O49" s="30">
        <f t="shared" si="12"/>
        <v>1</v>
      </c>
      <c r="P49" s="30"/>
      <c r="Q49" s="30"/>
      <c r="R49" s="30"/>
      <c r="S49" s="30"/>
      <c r="T49" s="30"/>
      <c r="U49" s="30"/>
      <c r="V49" s="30"/>
      <c r="W49" s="30"/>
      <c r="X49" s="30"/>
      <c r="Y49" s="30"/>
    </row>
    <row r="50" spans="1:25" s="8" customFormat="1" ht="12.75">
      <c r="A50" s="39"/>
      <c r="B50" s="39" t="s">
        <v>477</v>
      </c>
      <c r="C50" s="39">
        <v>8</v>
      </c>
      <c r="D50" s="39" t="s">
        <v>69</v>
      </c>
      <c r="E50" s="39">
        <v>8</v>
      </c>
      <c r="F50" s="41" t="s">
        <v>709</v>
      </c>
      <c r="G50" s="5">
        <f>IF('Front Sheet'!$B$24=1,5,'Questionnaire Part 3'!G50)</f>
        <v>0</v>
      </c>
      <c r="H50" s="5">
        <f>'Questionnaire Part 3'!G50</f>
        <v>0</v>
      </c>
      <c r="I50" s="51">
        <v>3.5</v>
      </c>
      <c r="J50" s="30">
        <f t="shared" si="10"/>
        <v>0</v>
      </c>
      <c r="K50" s="30">
        <f t="shared" si="11"/>
        <v>0</v>
      </c>
      <c r="L50" s="30">
        <f t="shared" si="2"/>
        <v>0</v>
      </c>
      <c r="M50" s="30">
        <f t="shared" si="3"/>
        <v>1</v>
      </c>
      <c r="N50" s="30"/>
      <c r="O50" s="30">
        <f t="shared" si="12"/>
        <v>1</v>
      </c>
      <c r="P50" s="30"/>
      <c r="Q50" s="30"/>
      <c r="R50" s="30"/>
      <c r="S50" s="30"/>
      <c r="T50" s="30"/>
      <c r="U50" s="30"/>
      <c r="V50" s="30"/>
      <c r="W50" s="30"/>
      <c r="X50" s="30"/>
      <c r="Y50" s="30"/>
    </row>
    <row r="51" spans="1:25" s="8" customFormat="1" ht="12.75">
      <c r="A51" s="39"/>
      <c r="B51" s="39" t="s">
        <v>477</v>
      </c>
      <c r="C51" s="39">
        <v>9</v>
      </c>
      <c r="D51" s="39" t="s">
        <v>187</v>
      </c>
      <c r="E51" s="39">
        <v>9</v>
      </c>
      <c r="F51" s="39" t="s">
        <v>708</v>
      </c>
      <c r="G51" s="5">
        <f>IF('Front Sheet'!$B$24=1,5,'Questionnaire Part 3'!G51)</f>
        <v>0</v>
      </c>
      <c r="H51" s="5">
        <f>'Questionnaire Part 3'!G51</f>
        <v>0</v>
      </c>
      <c r="I51" s="51">
        <v>3.5</v>
      </c>
      <c r="J51" s="30">
        <f t="shared" si="10"/>
        <v>0</v>
      </c>
      <c r="K51" s="30">
        <f t="shared" si="11"/>
        <v>0</v>
      </c>
      <c r="L51" s="30">
        <f t="shared" si="2"/>
        <v>0</v>
      </c>
      <c r="M51" s="30">
        <f t="shared" si="3"/>
        <v>1</v>
      </c>
      <c r="N51" s="30"/>
      <c r="O51" s="30">
        <f t="shared" si="12"/>
        <v>1</v>
      </c>
      <c r="P51" s="30"/>
      <c r="Q51" s="30"/>
      <c r="R51" s="30"/>
      <c r="S51" s="30"/>
      <c r="T51" s="30"/>
      <c r="U51" s="30"/>
      <c r="V51" s="30"/>
      <c r="W51" s="30"/>
      <c r="X51" s="30"/>
      <c r="Y51" s="30"/>
    </row>
    <row r="52" spans="1:25" s="8" customFormat="1" ht="12.75">
      <c r="A52" s="39"/>
      <c r="B52" s="39" t="s">
        <v>477</v>
      </c>
      <c r="C52" s="39">
        <v>10</v>
      </c>
      <c r="D52" s="39" t="s">
        <v>744</v>
      </c>
      <c r="E52" s="39">
        <v>10</v>
      </c>
      <c r="F52" s="39" t="s">
        <v>745</v>
      </c>
      <c r="G52" s="5">
        <f>IF('Front Sheet'!$B$24=1,5,'Questionnaire Part 3'!G52)</f>
        <v>0</v>
      </c>
      <c r="H52" s="5">
        <f>'Questionnaire Part 3'!G52</f>
        <v>0</v>
      </c>
      <c r="I52" s="51">
        <v>3.5</v>
      </c>
      <c r="J52" s="30">
        <f t="shared" si="10"/>
        <v>0</v>
      </c>
      <c r="K52" s="30">
        <f t="shared" si="11"/>
        <v>0</v>
      </c>
      <c r="L52" s="30">
        <f t="shared" si="2"/>
        <v>0</v>
      </c>
      <c r="M52" s="30">
        <f t="shared" si="3"/>
        <v>1</v>
      </c>
      <c r="N52" s="30"/>
      <c r="O52" s="30">
        <f t="shared" si="12"/>
        <v>1</v>
      </c>
      <c r="P52" s="30"/>
      <c r="Q52" s="30"/>
      <c r="R52" s="30"/>
      <c r="S52" s="30"/>
      <c r="T52" s="30"/>
      <c r="U52" s="30"/>
      <c r="V52" s="30"/>
      <c r="W52" s="30"/>
      <c r="X52" s="30"/>
      <c r="Y52" s="30"/>
    </row>
    <row r="53" spans="1:25" s="8" customFormat="1" ht="12.75">
      <c r="A53" s="18">
        <v>7</v>
      </c>
      <c r="B53" s="18" t="s">
        <v>478</v>
      </c>
      <c r="C53" s="18">
        <v>1</v>
      </c>
      <c r="D53" s="36" t="s">
        <v>55</v>
      </c>
      <c r="E53" s="18">
        <v>1</v>
      </c>
      <c r="F53" s="18" t="s">
        <v>698</v>
      </c>
      <c r="G53" s="5">
        <f>IF('Front Sheet'!$B$23=1,5,'Questionnaire Part 3'!G53)</f>
        <v>0</v>
      </c>
      <c r="H53" s="5">
        <f>'Questionnaire Part 3'!G53</f>
        <v>0</v>
      </c>
      <c r="I53" s="51">
        <v>3.5</v>
      </c>
      <c r="J53" s="30">
        <f aca="true" t="shared" si="13" ref="J53:J65">IF(G53&gt;0,IF(G53=MIN(G$53:G$65),1,0),0)</f>
        <v>0</v>
      </c>
      <c r="K53" s="30">
        <f>MIN($G$53:$G$65)</f>
        <v>0</v>
      </c>
      <c r="L53" s="30">
        <f t="shared" si="2"/>
        <v>0</v>
      </c>
      <c r="M53" s="30">
        <f t="shared" si="3"/>
        <v>1</v>
      </c>
      <c r="N53" s="30">
        <f>IF(SUM(J53:J65)&lt;4,1,IF(SUM(J53:J65)&lt;7,2,3))</f>
        <v>1</v>
      </c>
      <c r="O53" s="30">
        <f>IF('Front Sheet'!$B$23=0,1,0)</f>
        <v>1</v>
      </c>
      <c r="P53" s="30"/>
      <c r="Q53" s="30"/>
      <c r="R53" s="30"/>
      <c r="S53" s="30"/>
      <c r="T53" s="30"/>
      <c r="U53" s="30"/>
      <c r="V53" s="30"/>
      <c r="W53" s="30"/>
      <c r="X53" s="30"/>
      <c r="Y53" s="30"/>
    </row>
    <row r="54" spans="1:25" s="8" customFormat="1" ht="12.75">
      <c r="A54" s="18"/>
      <c r="B54" s="18" t="s">
        <v>478</v>
      </c>
      <c r="C54" s="18">
        <v>2</v>
      </c>
      <c r="D54" s="36" t="s">
        <v>56</v>
      </c>
      <c r="E54" s="18">
        <v>2</v>
      </c>
      <c r="F54" s="18" t="s">
        <v>699</v>
      </c>
      <c r="G54" s="5">
        <f>IF('Front Sheet'!$B$23=1,5,'Questionnaire Part 3'!G54)</f>
        <v>0</v>
      </c>
      <c r="H54" s="5">
        <f>'Questionnaire Part 3'!G54</f>
        <v>0</v>
      </c>
      <c r="I54" s="51">
        <v>3.5</v>
      </c>
      <c r="J54" s="30">
        <f t="shared" si="13"/>
        <v>0</v>
      </c>
      <c r="K54" s="30">
        <f aca="true" t="shared" si="14" ref="K54:K65">MIN($G$53:$G$65)</f>
        <v>0</v>
      </c>
      <c r="L54" s="30">
        <f t="shared" si="2"/>
        <v>0</v>
      </c>
      <c r="M54" s="30">
        <f t="shared" si="3"/>
        <v>1</v>
      </c>
      <c r="N54" s="30"/>
      <c r="O54" s="30">
        <f>O53</f>
        <v>1</v>
      </c>
      <c r="P54" s="30"/>
      <c r="Q54" s="30"/>
      <c r="R54" s="30"/>
      <c r="S54" s="30"/>
      <c r="T54" s="30"/>
      <c r="U54" s="30"/>
      <c r="V54" s="30"/>
      <c r="W54" s="30"/>
      <c r="X54" s="30"/>
      <c r="Y54" s="30"/>
    </row>
    <row r="55" spans="1:25" s="8" customFormat="1" ht="12.75">
      <c r="A55" s="18"/>
      <c r="B55" s="18" t="s">
        <v>478</v>
      </c>
      <c r="C55" s="18">
        <v>3</v>
      </c>
      <c r="D55" s="36" t="s">
        <v>49</v>
      </c>
      <c r="E55" s="18">
        <v>3</v>
      </c>
      <c r="F55" s="18" t="s">
        <v>700</v>
      </c>
      <c r="G55" s="5">
        <f>IF('Front Sheet'!$B$23=1,5,'Questionnaire Part 3'!G55)</f>
        <v>0</v>
      </c>
      <c r="H55" s="5">
        <f>'Questionnaire Part 3'!G55</f>
        <v>0</v>
      </c>
      <c r="I55" s="51">
        <v>3.5</v>
      </c>
      <c r="J55" s="30">
        <f t="shared" si="13"/>
        <v>0</v>
      </c>
      <c r="K55" s="30">
        <f t="shared" si="14"/>
        <v>0</v>
      </c>
      <c r="L55" s="30">
        <f t="shared" si="2"/>
        <v>0</v>
      </c>
      <c r="M55" s="30">
        <f t="shared" si="3"/>
        <v>1</v>
      </c>
      <c r="N55" s="30"/>
      <c r="O55" s="30">
        <f aca="true" t="shared" si="15" ref="O55:O65">O54</f>
        <v>1</v>
      </c>
      <c r="P55" s="30"/>
      <c r="Q55" s="30"/>
      <c r="R55" s="30"/>
      <c r="S55" s="30"/>
      <c r="T55" s="30"/>
      <c r="U55" s="30"/>
      <c r="V55" s="30"/>
      <c r="W55" s="30"/>
      <c r="X55" s="30"/>
      <c r="Y55" s="30"/>
    </row>
    <row r="56" spans="1:25" s="8" customFormat="1" ht="12.75">
      <c r="A56" s="18"/>
      <c r="B56" s="18" t="s">
        <v>478</v>
      </c>
      <c r="C56" s="18">
        <v>4</v>
      </c>
      <c r="D56" s="36" t="s">
        <v>50</v>
      </c>
      <c r="E56" s="18">
        <v>4</v>
      </c>
      <c r="F56" s="18" t="s">
        <v>701</v>
      </c>
      <c r="G56" s="5">
        <f>IF('Front Sheet'!$B$23=1,5,'Questionnaire Part 3'!G56)</f>
        <v>0</v>
      </c>
      <c r="H56" s="5">
        <f>'Questionnaire Part 3'!G56</f>
        <v>0</v>
      </c>
      <c r="I56" s="51">
        <v>3.5</v>
      </c>
      <c r="J56" s="30">
        <f t="shared" si="13"/>
        <v>0</v>
      </c>
      <c r="K56" s="30">
        <f t="shared" si="14"/>
        <v>0</v>
      </c>
      <c r="L56" s="30">
        <f t="shared" si="2"/>
        <v>0</v>
      </c>
      <c r="M56" s="30">
        <f t="shared" si="3"/>
        <v>1</v>
      </c>
      <c r="N56" s="30"/>
      <c r="O56" s="30">
        <f t="shared" si="15"/>
        <v>1</v>
      </c>
      <c r="P56" s="30"/>
      <c r="Q56" s="30"/>
      <c r="R56" s="30"/>
      <c r="S56" s="30"/>
      <c r="T56" s="30"/>
      <c r="U56" s="30"/>
      <c r="V56" s="30"/>
      <c r="W56" s="30"/>
      <c r="X56" s="30"/>
      <c r="Y56" s="30"/>
    </row>
    <row r="57" spans="1:25" s="8" customFormat="1" ht="12.75">
      <c r="A57" s="18"/>
      <c r="B57" s="18" t="s">
        <v>478</v>
      </c>
      <c r="C57" s="18">
        <v>5</v>
      </c>
      <c r="D57" s="36" t="s">
        <v>514</v>
      </c>
      <c r="E57" s="18">
        <v>5</v>
      </c>
      <c r="F57" s="18" t="s">
        <v>238</v>
      </c>
      <c r="G57" s="5">
        <f>IF('Front Sheet'!$B$23=1,5,'Questionnaire Part 3'!G57)</f>
        <v>0</v>
      </c>
      <c r="H57" s="5">
        <f>'Questionnaire Part 3'!G57</f>
        <v>0</v>
      </c>
      <c r="I57" s="51">
        <v>3.5</v>
      </c>
      <c r="J57" s="30">
        <f t="shared" si="13"/>
        <v>0</v>
      </c>
      <c r="K57" s="30">
        <f t="shared" si="14"/>
        <v>0</v>
      </c>
      <c r="L57" s="30">
        <f t="shared" si="2"/>
        <v>0</v>
      </c>
      <c r="M57" s="30">
        <f t="shared" si="3"/>
        <v>1</v>
      </c>
      <c r="N57" s="30"/>
      <c r="O57" s="30">
        <f t="shared" si="15"/>
        <v>1</v>
      </c>
      <c r="P57" s="30"/>
      <c r="Q57" s="30"/>
      <c r="R57" s="30"/>
      <c r="S57" s="30"/>
      <c r="T57" s="30"/>
      <c r="U57" s="30"/>
      <c r="V57" s="30"/>
      <c r="W57" s="30"/>
      <c r="X57" s="30"/>
      <c r="Y57" s="30"/>
    </row>
    <row r="58" spans="1:25" s="8" customFormat="1" ht="12.75">
      <c r="A58" s="18"/>
      <c r="B58" s="18" t="s">
        <v>478</v>
      </c>
      <c r="C58" s="18">
        <v>6</v>
      </c>
      <c r="D58" s="36" t="s">
        <v>522</v>
      </c>
      <c r="E58" s="18">
        <v>6</v>
      </c>
      <c r="F58" s="36" t="s">
        <v>702</v>
      </c>
      <c r="G58" s="5">
        <f>IF('Front Sheet'!$B$23=1,5,'Questionnaire Part 3'!G58)</f>
        <v>0</v>
      </c>
      <c r="H58" s="5">
        <f>'Questionnaire Part 3'!G58</f>
        <v>0</v>
      </c>
      <c r="I58" s="51">
        <v>3.5</v>
      </c>
      <c r="J58" s="30">
        <f t="shared" si="13"/>
        <v>0</v>
      </c>
      <c r="K58" s="30">
        <f t="shared" si="14"/>
        <v>0</v>
      </c>
      <c r="L58" s="30">
        <f t="shared" si="2"/>
        <v>0</v>
      </c>
      <c r="M58" s="30">
        <f t="shared" si="3"/>
        <v>1</v>
      </c>
      <c r="N58" s="30"/>
      <c r="O58" s="30">
        <f t="shared" si="15"/>
        <v>1</v>
      </c>
      <c r="P58" s="30"/>
      <c r="Q58" s="30"/>
      <c r="R58" s="30"/>
      <c r="S58" s="30"/>
      <c r="T58" s="30"/>
      <c r="U58" s="30"/>
      <c r="V58" s="30"/>
      <c r="W58" s="30"/>
      <c r="X58" s="30"/>
      <c r="Y58" s="30"/>
    </row>
    <row r="59" spans="1:25" s="8" customFormat="1" ht="12.75">
      <c r="A59" s="18"/>
      <c r="B59" s="18" t="s">
        <v>478</v>
      </c>
      <c r="C59" s="18">
        <v>7</v>
      </c>
      <c r="D59" s="36" t="s">
        <v>51</v>
      </c>
      <c r="E59" s="18">
        <v>7</v>
      </c>
      <c r="F59" s="18" t="s">
        <v>703</v>
      </c>
      <c r="G59" s="5">
        <f>IF('Front Sheet'!$B$23=1,5,'Questionnaire Part 3'!G59)</f>
        <v>0</v>
      </c>
      <c r="H59" s="5">
        <f>'Questionnaire Part 3'!G59</f>
        <v>0</v>
      </c>
      <c r="I59" s="51">
        <v>3.5</v>
      </c>
      <c r="J59" s="30">
        <f t="shared" si="13"/>
        <v>0</v>
      </c>
      <c r="K59" s="30">
        <f t="shared" si="14"/>
        <v>0</v>
      </c>
      <c r="L59" s="30">
        <f t="shared" si="2"/>
        <v>0</v>
      </c>
      <c r="M59" s="30">
        <f t="shared" si="3"/>
        <v>1</v>
      </c>
      <c r="N59" s="30"/>
      <c r="O59" s="30">
        <f t="shared" si="15"/>
        <v>1</v>
      </c>
      <c r="P59" s="30"/>
      <c r="Q59" s="30"/>
      <c r="R59" s="30"/>
      <c r="S59" s="30"/>
      <c r="T59" s="30"/>
      <c r="U59" s="30"/>
      <c r="V59" s="30"/>
      <c r="W59" s="30"/>
      <c r="X59" s="30"/>
      <c r="Y59" s="30"/>
    </row>
    <row r="60" spans="1:25" s="8" customFormat="1" ht="12.75">
      <c r="A60" s="18"/>
      <c r="B60" s="18" t="s">
        <v>478</v>
      </c>
      <c r="C60" s="18">
        <v>8</v>
      </c>
      <c r="D60" s="18" t="s">
        <v>528</v>
      </c>
      <c r="E60" s="18">
        <v>8</v>
      </c>
      <c r="F60" s="18" t="s">
        <v>704</v>
      </c>
      <c r="G60" s="5">
        <f>IF('Front Sheet'!$B$23=1,5,'Questionnaire Part 3'!G60)</f>
        <v>0</v>
      </c>
      <c r="H60" s="5">
        <f>'Questionnaire Part 3'!G60</f>
        <v>0</v>
      </c>
      <c r="I60" s="51">
        <v>3.5</v>
      </c>
      <c r="J60" s="30">
        <f t="shared" si="13"/>
        <v>0</v>
      </c>
      <c r="K60" s="30">
        <f t="shared" si="14"/>
        <v>0</v>
      </c>
      <c r="L60" s="30">
        <f t="shared" si="2"/>
        <v>0</v>
      </c>
      <c r="M60" s="30">
        <f t="shared" si="3"/>
        <v>1</v>
      </c>
      <c r="N60" s="30"/>
      <c r="O60" s="30">
        <f t="shared" si="15"/>
        <v>1</v>
      </c>
      <c r="P60" s="30"/>
      <c r="Q60" s="30"/>
      <c r="R60" s="30"/>
      <c r="S60" s="30"/>
      <c r="T60" s="30"/>
      <c r="U60" s="30"/>
      <c r="V60" s="30"/>
      <c r="W60" s="30"/>
      <c r="X60" s="30"/>
      <c r="Y60" s="30"/>
    </row>
    <row r="61" spans="1:25" s="8" customFormat="1" ht="12.75">
      <c r="A61" s="18"/>
      <c r="B61" s="18" t="s">
        <v>478</v>
      </c>
      <c r="C61" s="18">
        <v>9</v>
      </c>
      <c r="D61" s="36" t="s">
        <v>518</v>
      </c>
      <c r="E61" s="18">
        <v>9</v>
      </c>
      <c r="F61" s="18" t="s">
        <v>72</v>
      </c>
      <c r="G61" s="5">
        <f>IF('Front Sheet'!$B$23=1,5,'Questionnaire Part 3'!G61)</f>
        <v>0</v>
      </c>
      <c r="H61" s="5">
        <f>'Questionnaire Part 3'!G61</f>
        <v>0</v>
      </c>
      <c r="I61" s="51">
        <v>3.5</v>
      </c>
      <c r="J61" s="30">
        <f t="shared" si="13"/>
        <v>0</v>
      </c>
      <c r="K61" s="30">
        <f t="shared" si="14"/>
        <v>0</v>
      </c>
      <c r="L61" s="30">
        <f t="shared" si="2"/>
        <v>0</v>
      </c>
      <c r="M61" s="30">
        <f t="shared" si="3"/>
        <v>1</v>
      </c>
      <c r="N61" s="30"/>
      <c r="O61" s="30">
        <f t="shared" si="15"/>
        <v>1</v>
      </c>
      <c r="P61" s="30"/>
      <c r="Q61" s="30"/>
      <c r="R61" s="30"/>
      <c r="S61" s="30"/>
      <c r="T61" s="30"/>
      <c r="U61" s="30"/>
      <c r="V61" s="30"/>
      <c r="W61" s="30"/>
      <c r="X61" s="30"/>
      <c r="Y61" s="30"/>
    </row>
    <row r="62" spans="1:25" s="8" customFormat="1" ht="12.75">
      <c r="A62" s="18"/>
      <c r="B62" s="18" t="s">
        <v>478</v>
      </c>
      <c r="C62" s="18">
        <v>10</v>
      </c>
      <c r="D62" s="36" t="s">
        <v>530</v>
      </c>
      <c r="E62" s="18">
        <v>10</v>
      </c>
      <c r="F62" s="18" t="s">
        <v>705</v>
      </c>
      <c r="G62" s="5">
        <f>IF('Front Sheet'!$B$23=1,5,'Questionnaire Part 3'!G62)</f>
        <v>0</v>
      </c>
      <c r="H62" s="5">
        <f>'Questionnaire Part 3'!G62</f>
        <v>0</v>
      </c>
      <c r="I62" s="51">
        <v>3.5</v>
      </c>
      <c r="J62" s="30">
        <f t="shared" si="13"/>
        <v>0</v>
      </c>
      <c r="K62" s="30">
        <f t="shared" si="14"/>
        <v>0</v>
      </c>
      <c r="L62" s="30">
        <f t="shared" si="2"/>
        <v>0</v>
      </c>
      <c r="M62" s="30">
        <f t="shared" si="3"/>
        <v>1</v>
      </c>
      <c r="N62" s="30"/>
      <c r="O62" s="30">
        <f t="shared" si="15"/>
        <v>1</v>
      </c>
      <c r="P62" s="30"/>
      <c r="Q62" s="30"/>
      <c r="R62" s="30"/>
      <c r="S62" s="30"/>
      <c r="T62" s="30"/>
      <c r="U62" s="30"/>
      <c r="V62" s="30"/>
      <c r="W62" s="30"/>
      <c r="X62" s="30"/>
      <c r="Y62" s="30"/>
    </row>
    <row r="63" spans="1:25" s="8" customFormat="1" ht="12.75">
      <c r="A63" s="18"/>
      <c r="B63" s="18" t="s">
        <v>478</v>
      </c>
      <c r="C63" s="18">
        <v>11</v>
      </c>
      <c r="D63" s="36" t="s">
        <v>179</v>
      </c>
      <c r="E63" s="18">
        <v>11</v>
      </c>
      <c r="F63" s="36" t="s">
        <v>706</v>
      </c>
      <c r="G63" s="5">
        <f>IF('Front Sheet'!$B$23=1,5,'Questionnaire Part 3'!G63)</f>
        <v>0</v>
      </c>
      <c r="H63" s="5">
        <f>'Questionnaire Part 3'!G63</f>
        <v>0</v>
      </c>
      <c r="I63" s="51">
        <v>3.5</v>
      </c>
      <c r="J63" s="30">
        <f t="shared" si="13"/>
        <v>0</v>
      </c>
      <c r="K63" s="30">
        <f t="shared" si="14"/>
        <v>0</v>
      </c>
      <c r="L63" s="30">
        <f t="shared" si="2"/>
        <v>0</v>
      </c>
      <c r="M63" s="30">
        <f t="shared" si="3"/>
        <v>1</v>
      </c>
      <c r="N63" s="30"/>
      <c r="O63" s="30">
        <f t="shared" si="15"/>
        <v>1</v>
      </c>
      <c r="P63" s="30"/>
      <c r="Q63" s="30"/>
      <c r="R63" s="30"/>
      <c r="S63" s="30"/>
      <c r="T63" s="30"/>
      <c r="U63" s="30"/>
      <c r="V63" s="30"/>
      <c r="W63" s="30"/>
      <c r="X63" s="30"/>
      <c r="Y63" s="30"/>
    </row>
    <row r="64" spans="1:15" s="30" customFormat="1" ht="12.75">
      <c r="A64" s="18"/>
      <c r="B64" s="18" t="s">
        <v>478</v>
      </c>
      <c r="C64" s="18">
        <v>12</v>
      </c>
      <c r="D64" s="36" t="s">
        <v>180</v>
      </c>
      <c r="E64" s="18">
        <v>12</v>
      </c>
      <c r="F64" s="36" t="s">
        <v>707</v>
      </c>
      <c r="G64" s="5">
        <f>IF('Front Sheet'!$B$23=1,5,'Questionnaire Part 3'!G64)</f>
        <v>0</v>
      </c>
      <c r="H64" s="5">
        <f>'Questionnaire Part 3'!G64</f>
        <v>0</v>
      </c>
      <c r="I64" s="51">
        <v>3.5</v>
      </c>
      <c r="J64" s="30">
        <f t="shared" si="13"/>
        <v>0</v>
      </c>
      <c r="K64" s="30">
        <f t="shared" si="14"/>
        <v>0</v>
      </c>
      <c r="L64" s="30">
        <f t="shared" si="2"/>
        <v>0</v>
      </c>
      <c r="M64" s="30">
        <f t="shared" si="3"/>
        <v>1</v>
      </c>
      <c r="O64" s="30">
        <f t="shared" si="15"/>
        <v>1</v>
      </c>
    </row>
    <row r="65" spans="1:256" s="30" customFormat="1" ht="12.75">
      <c r="A65" s="19"/>
      <c r="B65" s="18" t="s">
        <v>478</v>
      </c>
      <c r="C65" s="36">
        <v>13</v>
      </c>
      <c r="D65" s="36" t="s">
        <v>42</v>
      </c>
      <c r="E65" s="36">
        <v>13</v>
      </c>
      <c r="F65" s="36" t="s">
        <v>239</v>
      </c>
      <c r="G65" s="5">
        <f>IF('Front Sheet'!$B$23=1,5,'Questionnaire Part 3'!G65)</f>
        <v>0</v>
      </c>
      <c r="H65" s="5">
        <f>'Questionnaire Part 3'!G65</f>
        <v>0</v>
      </c>
      <c r="I65" s="51">
        <v>3.5</v>
      </c>
      <c r="J65" s="30">
        <f t="shared" si="13"/>
        <v>0</v>
      </c>
      <c r="K65" s="30">
        <f t="shared" si="14"/>
        <v>0</v>
      </c>
      <c r="L65" s="30">
        <f t="shared" si="2"/>
        <v>0</v>
      </c>
      <c r="M65" s="30">
        <f t="shared" si="3"/>
        <v>1</v>
      </c>
      <c r="N65" s="32"/>
      <c r="O65" s="30">
        <f t="shared" si="15"/>
        <v>1</v>
      </c>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c r="EO65" s="32"/>
      <c r="EP65" s="32"/>
      <c r="EQ65" s="32"/>
      <c r="ER65" s="32"/>
      <c r="ES65" s="32"/>
      <c r="ET65" s="32"/>
      <c r="EU65" s="32"/>
      <c r="EV65" s="32"/>
      <c r="EW65" s="32"/>
      <c r="EX65" s="32"/>
      <c r="EY65" s="32"/>
      <c r="EZ65" s="32"/>
      <c r="FA65" s="32"/>
      <c r="FB65" s="32"/>
      <c r="FC65" s="32"/>
      <c r="FD65" s="32"/>
      <c r="FE65" s="32"/>
      <c r="FF65" s="32"/>
      <c r="FG65" s="32"/>
      <c r="FH65" s="32"/>
      <c r="FI65" s="32"/>
      <c r="FJ65" s="32"/>
      <c r="FK65" s="32"/>
      <c r="FL65" s="32"/>
      <c r="FM65" s="32"/>
      <c r="FN65" s="32"/>
      <c r="FO65" s="32"/>
      <c r="FP65" s="32"/>
      <c r="FQ65" s="32"/>
      <c r="FR65" s="32"/>
      <c r="FS65" s="32"/>
      <c r="FT65" s="32"/>
      <c r="FU65" s="32"/>
      <c r="FV65" s="32"/>
      <c r="FW65" s="32"/>
      <c r="FX65" s="32"/>
      <c r="FY65" s="32"/>
      <c r="FZ65" s="32"/>
      <c r="GA65" s="32"/>
      <c r="GB65" s="32"/>
      <c r="GC65" s="32"/>
      <c r="GD65" s="32"/>
      <c r="GE65" s="32"/>
      <c r="GF65" s="32"/>
      <c r="GG65" s="32"/>
      <c r="GH65" s="32"/>
      <c r="GI65" s="32"/>
      <c r="GJ65" s="32"/>
      <c r="GK65" s="32"/>
      <c r="GL65" s="32"/>
      <c r="GM65" s="32"/>
      <c r="GN65" s="32"/>
      <c r="GO65" s="32"/>
      <c r="GP65" s="32"/>
      <c r="GQ65" s="32"/>
      <c r="GR65" s="32"/>
      <c r="GS65" s="32"/>
      <c r="GT65" s="32"/>
      <c r="GU65" s="32"/>
      <c r="GV65" s="32"/>
      <c r="GW65" s="32"/>
      <c r="GX65" s="32"/>
      <c r="GY65" s="32"/>
      <c r="GZ65" s="32"/>
      <c r="HA65" s="32"/>
      <c r="HB65" s="32"/>
      <c r="HC65" s="32"/>
      <c r="HD65" s="32"/>
      <c r="HE65" s="32"/>
      <c r="HF65" s="32"/>
      <c r="HG65" s="32"/>
      <c r="HH65" s="32"/>
      <c r="HI65" s="32"/>
      <c r="HJ65" s="32"/>
      <c r="HK65" s="32"/>
      <c r="HL65" s="32"/>
      <c r="HM65" s="32"/>
      <c r="HN65" s="32"/>
      <c r="HO65" s="32"/>
      <c r="HP65" s="32"/>
      <c r="HQ65" s="32"/>
      <c r="HR65" s="32"/>
      <c r="HS65" s="32"/>
      <c r="HT65" s="32"/>
      <c r="HU65" s="32"/>
      <c r="HV65" s="32"/>
      <c r="HW65" s="32"/>
      <c r="HX65" s="32"/>
      <c r="HY65" s="32"/>
      <c r="HZ65" s="32"/>
      <c r="IA65" s="32"/>
      <c r="IB65" s="32"/>
      <c r="IC65" s="32"/>
      <c r="ID65" s="32"/>
      <c r="IE65" s="32"/>
      <c r="IF65" s="32"/>
      <c r="IG65" s="32"/>
      <c r="IH65" s="32"/>
      <c r="II65" s="32"/>
      <c r="IJ65" s="32"/>
      <c r="IK65" s="32"/>
      <c r="IL65" s="32"/>
      <c r="IM65" s="32"/>
      <c r="IN65" s="32"/>
      <c r="IO65" s="32"/>
      <c r="IP65" s="32"/>
      <c r="IQ65" s="32"/>
      <c r="IR65" s="32"/>
      <c r="IS65" s="32"/>
      <c r="IT65" s="32"/>
      <c r="IU65" s="32"/>
      <c r="IV65" s="32"/>
    </row>
    <row r="66" spans="1:15" s="30" customFormat="1" ht="12.75">
      <c r="A66" s="39">
        <v>8</v>
      </c>
      <c r="B66" s="39" t="s">
        <v>479</v>
      </c>
      <c r="C66" s="39">
        <v>1</v>
      </c>
      <c r="D66" s="40" t="s">
        <v>57</v>
      </c>
      <c r="E66" s="39">
        <v>1</v>
      </c>
      <c r="F66" s="39" t="s">
        <v>712</v>
      </c>
      <c r="G66" s="5">
        <f>'Questionnaire Part 3'!G66</f>
        <v>0</v>
      </c>
      <c r="H66" s="5">
        <f>'Questionnaire Part 3'!G66</f>
        <v>0</v>
      </c>
      <c r="I66" s="51">
        <v>3.5</v>
      </c>
      <c r="J66" s="30">
        <f aca="true" t="shared" si="16" ref="J66:J76">IF(G66&gt;0,IF(G66=MIN(G$66:G$76),1,0),0)</f>
        <v>0</v>
      </c>
      <c r="K66" s="30">
        <f>MIN($G$66:$G$76)</f>
        <v>0</v>
      </c>
      <c r="L66" s="30">
        <f t="shared" si="2"/>
        <v>0</v>
      </c>
      <c r="M66" s="30">
        <f t="shared" si="3"/>
        <v>1</v>
      </c>
      <c r="N66" s="30">
        <f>IF(SUM(J66:J76)&lt;4,1,IF(SUM(J66:J76)&lt;7,2,3))</f>
        <v>1</v>
      </c>
      <c r="O66" s="30">
        <v>1</v>
      </c>
    </row>
    <row r="67" spans="1:15" s="30" customFormat="1" ht="12.75">
      <c r="A67" s="39"/>
      <c r="B67" s="39" t="s">
        <v>479</v>
      </c>
      <c r="C67" s="39">
        <v>2</v>
      </c>
      <c r="D67" s="40" t="s">
        <v>713</v>
      </c>
      <c r="E67" s="39">
        <v>2</v>
      </c>
      <c r="F67" s="39" t="s">
        <v>746</v>
      </c>
      <c r="G67" s="5">
        <f>'Questionnaire Part 3'!G67</f>
        <v>0</v>
      </c>
      <c r="H67" s="5">
        <f>'Questionnaire Part 3'!G67</f>
        <v>0</v>
      </c>
      <c r="I67" s="51">
        <v>3.5</v>
      </c>
      <c r="J67" s="30">
        <f t="shared" si="16"/>
        <v>0</v>
      </c>
      <c r="K67" s="30">
        <f aca="true" t="shared" si="17" ref="K67:K76">MIN($G$66:$G$76)</f>
        <v>0</v>
      </c>
      <c r="L67" s="30">
        <f t="shared" si="2"/>
        <v>0</v>
      </c>
      <c r="M67" s="30">
        <f t="shared" si="3"/>
        <v>1</v>
      </c>
      <c r="O67" s="30">
        <v>1</v>
      </c>
    </row>
    <row r="68" spans="1:15" s="30" customFormat="1" ht="12.75">
      <c r="A68" s="39"/>
      <c r="B68" s="39" t="s">
        <v>479</v>
      </c>
      <c r="C68" s="39">
        <v>3</v>
      </c>
      <c r="D68" s="40" t="s">
        <v>504</v>
      </c>
      <c r="E68" s="39">
        <v>3</v>
      </c>
      <c r="F68" s="40" t="s">
        <v>670</v>
      </c>
      <c r="G68" s="5">
        <f>'Questionnaire Part 3'!G68</f>
        <v>0</v>
      </c>
      <c r="H68" s="5">
        <f>'Questionnaire Part 3'!G68</f>
        <v>0</v>
      </c>
      <c r="I68" s="51">
        <v>3.5</v>
      </c>
      <c r="J68" s="30">
        <f t="shared" si="16"/>
        <v>0</v>
      </c>
      <c r="K68" s="30">
        <f t="shared" si="17"/>
        <v>0</v>
      </c>
      <c r="L68" s="30">
        <f t="shared" si="2"/>
        <v>0</v>
      </c>
      <c r="M68" s="30">
        <f t="shared" si="3"/>
        <v>1</v>
      </c>
      <c r="O68" s="30">
        <v>1</v>
      </c>
    </row>
    <row r="69" spans="1:15" s="30" customFormat="1" ht="12.75">
      <c r="A69" s="39"/>
      <c r="B69" s="39" t="s">
        <v>479</v>
      </c>
      <c r="C69" s="39">
        <v>4</v>
      </c>
      <c r="D69" s="40" t="s">
        <v>531</v>
      </c>
      <c r="E69" s="39">
        <v>4</v>
      </c>
      <c r="F69" s="40" t="s">
        <v>714</v>
      </c>
      <c r="G69" s="5">
        <f>'Questionnaire Part 3'!G69</f>
        <v>0</v>
      </c>
      <c r="H69" s="5">
        <f>'Questionnaire Part 3'!G69</f>
        <v>0</v>
      </c>
      <c r="I69" s="51">
        <v>3.5</v>
      </c>
      <c r="J69" s="30">
        <f t="shared" si="16"/>
        <v>0</v>
      </c>
      <c r="K69" s="30">
        <f t="shared" si="17"/>
        <v>0</v>
      </c>
      <c r="L69" s="30">
        <f t="shared" si="2"/>
        <v>0</v>
      </c>
      <c r="M69" s="30">
        <f t="shared" si="3"/>
        <v>1</v>
      </c>
      <c r="O69" s="30">
        <v>1</v>
      </c>
    </row>
    <row r="70" spans="1:15" s="30" customFormat="1" ht="12.75">
      <c r="A70" s="39"/>
      <c r="B70" s="39" t="s">
        <v>479</v>
      </c>
      <c r="C70" s="39">
        <v>5</v>
      </c>
      <c r="D70" s="40" t="s">
        <v>513</v>
      </c>
      <c r="E70" s="39">
        <v>5</v>
      </c>
      <c r="F70" s="39" t="s">
        <v>64</v>
      </c>
      <c r="G70" s="5">
        <f>'Questionnaire Part 3'!G70</f>
        <v>0</v>
      </c>
      <c r="H70" s="5">
        <f>'Questionnaire Part 3'!G70</f>
        <v>0</v>
      </c>
      <c r="I70" s="51">
        <v>3.5</v>
      </c>
      <c r="J70" s="30">
        <f t="shared" si="16"/>
        <v>0</v>
      </c>
      <c r="K70" s="30">
        <f t="shared" si="17"/>
        <v>0</v>
      </c>
      <c r="L70" s="30">
        <f t="shared" si="2"/>
        <v>0</v>
      </c>
      <c r="M70" s="30">
        <f t="shared" si="3"/>
        <v>1</v>
      </c>
      <c r="O70" s="30">
        <v>1</v>
      </c>
    </row>
    <row r="71" spans="1:15" s="30" customFormat="1" ht="12.75">
      <c r="A71" s="39"/>
      <c r="B71" s="39" t="s">
        <v>479</v>
      </c>
      <c r="C71" s="39">
        <v>6</v>
      </c>
      <c r="D71" s="40" t="s">
        <v>52</v>
      </c>
      <c r="E71" s="39">
        <v>6</v>
      </c>
      <c r="F71" s="39" t="s">
        <v>178</v>
      </c>
      <c r="G71" s="5">
        <f>'Questionnaire Part 3'!G71</f>
        <v>0</v>
      </c>
      <c r="H71" s="5">
        <f>'Questionnaire Part 3'!G71</f>
        <v>0</v>
      </c>
      <c r="I71" s="51">
        <v>3.5</v>
      </c>
      <c r="J71" s="30">
        <f t="shared" si="16"/>
        <v>0</v>
      </c>
      <c r="K71" s="30">
        <f t="shared" si="17"/>
        <v>0</v>
      </c>
      <c r="L71" s="30">
        <f t="shared" si="2"/>
        <v>0</v>
      </c>
      <c r="M71" s="30">
        <f t="shared" si="3"/>
        <v>1</v>
      </c>
      <c r="O71" s="30">
        <v>1</v>
      </c>
    </row>
    <row r="72" spans="1:15" s="30" customFormat="1" ht="12.75">
      <c r="A72" s="39"/>
      <c r="B72" s="39" t="s">
        <v>479</v>
      </c>
      <c r="C72" s="39">
        <v>7</v>
      </c>
      <c r="D72" s="40" t="s">
        <v>672</v>
      </c>
      <c r="E72" s="39">
        <v>7</v>
      </c>
      <c r="F72" s="39" t="s">
        <v>176</v>
      </c>
      <c r="G72" s="5">
        <f>'Questionnaire Part 3'!G72</f>
        <v>0</v>
      </c>
      <c r="H72" s="5">
        <f>'Questionnaire Part 3'!G72</f>
        <v>0</v>
      </c>
      <c r="I72" s="51">
        <v>3.5</v>
      </c>
      <c r="J72" s="30">
        <f t="shared" si="16"/>
        <v>0</v>
      </c>
      <c r="K72" s="30">
        <f t="shared" si="17"/>
        <v>0</v>
      </c>
      <c r="L72" s="30">
        <f t="shared" si="2"/>
        <v>0</v>
      </c>
      <c r="M72" s="30">
        <f t="shared" si="3"/>
        <v>1</v>
      </c>
      <c r="O72" s="30">
        <v>1</v>
      </c>
    </row>
    <row r="73" spans="1:25" s="8" customFormat="1" ht="12.75">
      <c r="A73" s="39"/>
      <c r="B73" s="39" t="s">
        <v>479</v>
      </c>
      <c r="C73" s="39">
        <v>8</v>
      </c>
      <c r="D73" s="40" t="s">
        <v>671</v>
      </c>
      <c r="E73" s="39">
        <v>8</v>
      </c>
      <c r="F73" s="39" t="s">
        <v>177</v>
      </c>
      <c r="G73" s="5">
        <f>'Questionnaire Part 3'!G73</f>
        <v>0</v>
      </c>
      <c r="H73" s="5">
        <f>'Questionnaire Part 3'!G73</f>
        <v>0</v>
      </c>
      <c r="I73" s="51">
        <v>3.5</v>
      </c>
      <c r="J73" s="30">
        <f t="shared" si="16"/>
        <v>0</v>
      </c>
      <c r="K73" s="30">
        <f t="shared" si="17"/>
        <v>0</v>
      </c>
      <c r="L73" s="30">
        <f t="shared" si="2"/>
        <v>0</v>
      </c>
      <c r="M73" s="30">
        <f t="shared" si="3"/>
        <v>1</v>
      </c>
      <c r="N73" s="30"/>
      <c r="O73" s="30">
        <v>1</v>
      </c>
      <c r="P73" s="30"/>
      <c r="Q73" s="30"/>
      <c r="R73" s="30"/>
      <c r="S73" s="30"/>
      <c r="T73" s="30"/>
      <c r="U73" s="30"/>
      <c r="V73" s="30"/>
      <c r="W73" s="30"/>
      <c r="X73" s="30"/>
      <c r="Y73" s="30"/>
    </row>
    <row r="74" spans="1:25" s="8" customFormat="1" ht="12.75">
      <c r="A74" s="39"/>
      <c r="B74" s="39" t="s">
        <v>479</v>
      </c>
      <c r="C74" s="39">
        <v>9</v>
      </c>
      <c r="D74" s="40" t="s">
        <v>65</v>
      </c>
      <c r="E74" s="39">
        <v>9</v>
      </c>
      <c r="F74" s="39" t="s">
        <v>715</v>
      </c>
      <c r="G74" s="5">
        <f>'Questionnaire Part 3'!G74</f>
        <v>0</v>
      </c>
      <c r="H74" s="5">
        <f>'Questionnaire Part 3'!G74</f>
        <v>0</v>
      </c>
      <c r="I74" s="51">
        <v>3.5</v>
      </c>
      <c r="J74" s="30">
        <f t="shared" si="16"/>
        <v>0</v>
      </c>
      <c r="K74" s="30">
        <f t="shared" si="17"/>
        <v>0</v>
      </c>
      <c r="L74" s="30">
        <f t="shared" si="2"/>
        <v>0</v>
      </c>
      <c r="M74" s="30">
        <f t="shared" si="3"/>
        <v>1</v>
      </c>
      <c r="N74" s="30"/>
      <c r="O74" s="30">
        <v>1</v>
      </c>
      <c r="P74" s="30"/>
      <c r="Q74" s="30"/>
      <c r="R74" s="30"/>
      <c r="S74" s="30"/>
      <c r="T74" s="30"/>
      <c r="U74" s="30"/>
      <c r="V74" s="30"/>
      <c r="W74" s="30"/>
      <c r="X74" s="30"/>
      <c r="Y74" s="30"/>
    </row>
    <row r="75" spans="1:25" s="8" customFormat="1" ht="12.75">
      <c r="A75" s="39"/>
      <c r="B75" s="39" t="s">
        <v>479</v>
      </c>
      <c r="C75" s="39">
        <v>10</v>
      </c>
      <c r="D75" s="40" t="s">
        <v>66</v>
      </c>
      <c r="E75" s="39">
        <v>10</v>
      </c>
      <c r="F75" s="39" t="s">
        <v>716</v>
      </c>
      <c r="G75" s="5">
        <f>'Questionnaire Part 3'!G75</f>
        <v>0</v>
      </c>
      <c r="H75" s="5">
        <f>'Questionnaire Part 3'!G75</f>
        <v>0</v>
      </c>
      <c r="I75" s="51">
        <v>3.5</v>
      </c>
      <c r="J75" s="30">
        <f t="shared" si="16"/>
        <v>0</v>
      </c>
      <c r="K75" s="30">
        <f t="shared" si="17"/>
        <v>0</v>
      </c>
      <c r="L75" s="30">
        <f t="shared" si="2"/>
        <v>0</v>
      </c>
      <c r="M75" s="30">
        <f t="shared" si="3"/>
        <v>1</v>
      </c>
      <c r="N75" s="30"/>
      <c r="O75" s="30">
        <v>1</v>
      </c>
      <c r="P75" s="30"/>
      <c r="Q75" s="30"/>
      <c r="R75" s="30"/>
      <c r="S75" s="30"/>
      <c r="T75" s="30"/>
      <c r="U75" s="30"/>
      <c r="V75" s="30"/>
      <c r="W75" s="30"/>
      <c r="X75" s="30"/>
      <c r="Y75" s="30"/>
    </row>
    <row r="76" spans="1:25" s="8" customFormat="1" ht="12.75">
      <c r="A76" s="39"/>
      <c r="B76" s="39" t="s">
        <v>479</v>
      </c>
      <c r="C76" s="39">
        <v>11</v>
      </c>
      <c r="D76" s="40" t="s">
        <v>42</v>
      </c>
      <c r="E76" s="39">
        <v>11</v>
      </c>
      <c r="F76" s="40" t="s">
        <v>60</v>
      </c>
      <c r="G76" s="5">
        <f>'Questionnaire Part 3'!G76</f>
        <v>0</v>
      </c>
      <c r="H76" s="5">
        <f>'Questionnaire Part 3'!G76</f>
        <v>0</v>
      </c>
      <c r="I76" s="51">
        <v>3.5</v>
      </c>
      <c r="J76" s="30">
        <f t="shared" si="16"/>
        <v>0</v>
      </c>
      <c r="K76" s="30">
        <f t="shared" si="17"/>
        <v>0</v>
      </c>
      <c r="L76" s="30">
        <f t="shared" si="2"/>
        <v>0</v>
      </c>
      <c r="M76" s="30">
        <f t="shared" si="3"/>
        <v>1</v>
      </c>
      <c r="N76" s="30"/>
      <c r="O76" s="30">
        <v>1</v>
      </c>
      <c r="P76" s="30"/>
      <c r="Q76" s="30"/>
      <c r="R76" s="30"/>
      <c r="S76" s="30"/>
      <c r="T76" s="30"/>
      <c r="U76" s="30"/>
      <c r="V76" s="30"/>
      <c r="W76" s="30"/>
      <c r="X76" s="30"/>
      <c r="Y76" s="30"/>
    </row>
    <row r="77" spans="1:25" s="8" customFormat="1" ht="12.75">
      <c r="A77" s="18">
        <v>9</v>
      </c>
      <c r="B77" s="18" t="s">
        <v>53</v>
      </c>
      <c r="C77" s="18">
        <v>1</v>
      </c>
      <c r="D77" s="36" t="s">
        <v>74</v>
      </c>
      <c r="E77" s="18">
        <v>1</v>
      </c>
      <c r="F77" s="18" t="s">
        <v>659</v>
      </c>
      <c r="G77" s="5">
        <f>IF('Front Sheet'!$B$25=1,5,'Questionnaire Part 3'!G77)</f>
        <v>0</v>
      </c>
      <c r="H77" s="5">
        <f>'Questionnaire Part 3'!G77</f>
        <v>0</v>
      </c>
      <c r="I77" s="51">
        <v>3.5</v>
      </c>
      <c r="J77" s="30">
        <f aca="true" t="shared" si="18" ref="J77:J86">IF(G77&gt;0,IF(G77=MIN(G$77:G$86),1,0),0)</f>
        <v>0</v>
      </c>
      <c r="K77" s="30">
        <f>MIN($G$77:$G$86)</f>
        <v>0</v>
      </c>
      <c r="L77" s="30">
        <f t="shared" si="2"/>
        <v>0</v>
      </c>
      <c r="M77" s="30">
        <f t="shared" si="3"/>
        <v>1</v>
      </c>
      <c r="N77" s="30">
        <f>IF(SUM(J77:J86)&lt;4,1,IF(SUM(J77:J86)&lt;7,2,3))</f>
        <v>1</v>
      </c>
      <c r="O77" s="30">
        <f>IF('Front Sheet'!$B$25=0,1,0)</f>
        <v>1</v>
      </c>
      <c r="P77" s="30"/>
      <c r="Q77" s="30"/>
      <c r="R77" s="30"/>
      <c r="S77" s="30"/>
      <c r="T77" s="30"/>
      <c r="U77" s="30"/>
      <c r="V77" s="30"/>
      <c r="W77" s="30"/>
      <c r="X77" s="30"/>
      <c r="Y77" s="30"/>
    </row>
    <row r="78" spans="1:25" s="8" customFormat="1" ht="12.75">
      <c r="A78" s="18"/>
      <c r="B78" s="18" t="s">
        <v>53</v>
      </c>
      <c r="C78" s="18">
        <v>2</v>
      </c>
      <c r="D78" s="36" t="s">
        <v>510</v>
      </c>
      <c r="E78" s="18">
        <v>2</v>
      </c>
      <c r="F78" s="36" t="s">
        <v>490</v>
      </c>
      <c r="G78" s="5">
        <f>IF('Front Sheet'!$B$25=1,5,'Questionnaire Part 3'!G78)</f>
        <v>0</v>
      </c>
      <c r="H78" s="5">
        <f>'Questionnaire Part 3'!G78</f>
        <v>0</v>
      </c>
      <c r="I78" s="51">
        <v>3.5</v>
      </c>
      <c r="J78" s="30">
        <f t="shared" si="18"/>
        <v>0</v>
      </c>
      <c r="K78" s="30">
        <f aca="true" t="shared" si="19" ref="K78:K86">MIN($G$77:$G$86)</f>
        <v>0</v>
      </c>
      <c r="L78" s="30">
        <f aca="true" t="shared" si="20" ref="L78:L106">MAX($G$13:$G$106)</f>
        <v>0</v>
      </c>
      <c r="M78" s="30">
        <f aca="true" t="shared" si="21" ref="M78:M106">IF(K78=L78,1,0)</f>
        <v>1</v>
      </c>
      <c r="N78" s="30"/>
      <c r="O78" s="30">
        <f>O77</f>
        <v>1</v>
      </c>
      <c r="P78" s="30"/>
      <c r="Q78" s="30"/>
      <c r="R78" s="30"/>
      <c r="S78" s="30"/>
      <c r="T78" s="30"/>
      <c r="U78" s="30"/>
      <c r="V78" s="30"/>
      <c r="W78" s="30"/>
      <c r="X78" s="30"/>
      <c r="Y78" s="30"/>
    </row>
    <row r="79" spans="1:25" s="8" customFormat="1" ht="12.75">
      <c r="A79" s="18"/>
      <c r="B79" s="18" t="s">
        <v>53</v>
      </c>
      <c r="C79" s="18">
        <v>3</v>
      </c>
      <c r="D79" s="36" t="s">
        <v>511</v>
      </c>
      <c r="E79" s="18">
        <v>3</v>
      </c>
      <c r="F79" s="36" t="s">
        <v>663</v>
      </c>
      <c r="G79" s="5">
        <f>IF('Front Sheet'!$B$25=1,5,'Questionnaire Part 3'!G79)</f>
        <v>0</v>
      </c>
      <c r="H79" s="5">
        <f>'Questionnaire Part 3'!G79</f>
        <v>0</v>
      </c>
      <c r="I79" s="51">
        <v>3.5</v>
      </c>
      <c r="J79" s="30">
        <f t="shared" si="18"/>
        <v>0</v>
      </c>
      <c r="K79" s="30">
        <f t="shared" si="19"/>
        <v>0</v>
      </c>
      <c r="L79" s="30">
        <f t="shared" si="20"/>
        <v>0</v>
      </c>
      <c r="M79" s="30">
        <f t="shared" si="21"/>
        <v>1</v>
      </c>
      <c r="N79" s="30"/>
      <c r="O79" s="30">
        <f aca="true" t="shared" si="22" ref="O79:O86">O78</f>
        <v>1</v>
      </c>
      <c r="P79" s="30"/>
      <c r="Q79" s="30"/>
      <c r="R79" s="30"/>
      <c r="S79" s="30"/>
      <c r="T79" s="30"/>
      <c r="U79" s="30"/>
      <c r="V79" s="30"/>
      <c r="W79" s="30"/>
      <c r="X79" s="30"/>
      <c r="Y79" s="30"/>
    </row>
    <row r="80" spans="1:25" s="8" customFormat="1" ht="12.75">
      <c r="A80" s="18"/>
      <c r="B80" s="18" t="s">
        <v>53</v>
      </c>
      <c r="C80" s="18">
        <v>4</v>
      </c>
      <c r="D80" s="36" t="s">
        <v>200</v>
      </c>
      <c r="E80" s="18">
        <v>4</v>
      </c>
      <c r="F80" s="18" t="s">
        <v>661</v>
      </c>
      <c r="G80" s="5">
        <f>IF('Front Sheet'!$B$25=1,5,'Questionnaire Part 3'!G80)</f>
        <v>0</v>
      </c>
      <c r="H80" s="5">
        <f>'Questionnaire Part 3'!G80</f>
        <v>0</v>
      </c>
      <c r="I80" s="51">
        <v>3.5</v>
      </c>
      <c r="J80" s="30">
        <f t="shared" si="18"/>
        <v>0</v>
      </c>
      <c r="K80" s="30">
        <f t="shared" si="19"/>
        <v>0</v>
      </c>
      <c r="L80" s="30">
        <f t="shared" si="20"/>
        <v>0</v>
      </c>
      <c r="M80" s="30">
        <f t="shared" si="21"/>
        <v>1</v>
      </c>
      <c r="N80" s="30"/>
      <c r="O80" s="30">
        <f t="shared" si="22"/>
        <v>1</v>
      </c>
      <c r="P80" s="30"/>
      <c r="Q80" s="30"/>
      <c r="R80" s="30"/>
      <c r="S80" s="30"/>
      <c r="T80" s="30"/>
      <c r="U80" s="30"/>
      <c r="V80" s="30"/>
      <c r="W80" s="30"/>
      <c r="X80" s="30"/>
      <c r="Y80" s="30"/>
    </row>
    <row r="81" spans="1:25" s="8" customFormat="1" ht="12.75">
      <c r="A81" s="18"/>
      <c r="B81" s="18" t="s">
        <v>53</v>
      </c>
      <c r="C81" s="18">
        <v>5</v>
      </c>
      <c r="D81" s="36" t="s">
        <v>660</v>
      </c>
      <c r="E81" s="18">
        <v>5</v>
      </c>
      <c r="F81" s="18" t="s">
        <v>662</v>
      </c>
      <c r="G81" s="5">
        <f>IF('Front Sheet'!$B$25=1,5,'Questionnaire Part 3'!G81)</f>
        <v>0</v>
      </c>
      <c r="H81" s="5">
        <f>'Questionnaire Part 3'!G81</f>
        <v>0</v>
      </c>
      <c r="I81" s="51">
        <v>3.5</v>
      </c>
      <c r="J81" s="30">
        <f t="shared" si="18"/>
        <v>0</v>
      </c>
      <c r="K81" s="30">
        <f t="shared" si="19"/>
        <v>0</v>
      </c>
      <c r="L81" s="30">
        <f t="shared" si="20"/>
        <v>0</v>
      </c>
      <c r="M81" s="30">
        <f t="shared" si="21"/>
        <v>1</v>
      </c>
      <c r="N81" s="30"/>
      <c r="O81" s="30">
        <f t="shared" si="22"/>
        <v>1</v>
      </c>
      <c r="P81" s="30"/>
      <c r="Q81" s="30"/>
      <c r="R81" s="30"/>
      <c r="S81" s="30"/>
      <c r="T81" s="30"/>
      <c r="U81" s="30"/>
      <c r="V81" s="30"/>
      <c r="W81" s="30"/>
      <c r="X81" s="30"/>
      <c r="Y81" s="30"/>
    </row>
    <row r="82" spans="1:25" s="8" customFormat="1" ht="12.75">
      <c r="A82" s="18"/>
      <c r="B82" s="18" t="s">
        <v>53</v>
      </c>
      <c r="C82" s="18">
        <v>6</v>
      </c>
      <c r="D82" s="36" t="s">
        <v>520</v>
      </c>
      <c r="E82" s="18">
        <v>6</v>
      </c>
      <c r="F82" s="36" t="s">
        <v>664</v>
      </c>
      <c r="G82" s="5">
        <f>IF('Front Sheet'!$B$25=1,5,'Questionnaire Part 3'!G82)</f>
        <v>0</v>
      </c>
      <c r="H82" s="5">
        <f>'Questionnaire Part 3'!G82</f>
        <v>0</v>
      </c>
      <c r="I82" s="51">
        <v>3.5</v>
      </c>
      <c r="J82" s="30">
        <f t="shared" si="18"/>
        <v>0</v>
      </c>
      <c r="K82" s="30">
        <f t="shared" si="19"/>
        <v>0</v>
      </c>
      <c r="L82" s="30">
        <f t="shared" si="20"/>
        <v>0</v>
      </c>
      <c r="M82" s="30">
        <f t="shared" si="21"/>
        <v>1</v>
      </c>
      <c r="N82" s="30"/>
      <c r="O82" s="30">
        <f t="shared" si="22"/>
        <v>1</v>
      </c>
      <c r="P82" s="30"/>
      <c r="Q82" s="30"/>
      <c r="R82" s="30"/>
      <c r="S82" s="30"/>
      <c r="T82" s="30"/>
      <c r="U82" s="30"/>
      <c r="V82" s="30"/>
      <c r="W82" s="30"/>
      <c r="X82" s="30"/>
      <c r="Y82" s="30"/>
    </row>
    <row r="83" spans="1:25" s="8" customFormat="1" ht="12.75">
      <c r="A83" s="18"/>
      <c r="B83" s="18" t="s">
        <v>53</v>
      </c>
      <c r="C83" s="18">
        <v>7</v>
      </c>
      <c r="D83" s="36" t="s">
        <v>538</v>
      </c>
      <c r="E83" s="18">
        <v>7</v>
      </c>
      <c r="F83" s="36" t="s">
        <v>73</v>
      </c>
      <c r="G83" s="5">
        <f>IF('Front Sheet'!$B$25=1,5,'Questionnaire Part 3'!G83)</f>
        <v>0</v>
      </c>
      <c r="H83" s="5">
        <f>'Questionnaire Part 3'!G83</f>
        <v>0</v>
      </c>
      <c r="I83" s="51">
        <v>3.5</v>
      </c>
      <c r="J83" s="30">
        <f t="shared" si="18"/>
        <v>0</v>
      </c>
      <c r="K83" s="30">
        <f t="shared" si="19"/>
        <v>0</v>
      </c>
      <c r="L83" s="30">
        <f t="shared" si="20"/>
        <v>0</v>
      </c>
      <c r="M83" s="30">
        <f t="shared" si="21"/>
        <v>1</v>
      </c>
      <c r="N83" s="30"/>
      <c r="O83" s="30">
        <f t="shared" si="22"/>
        <v>1</v>
      </c>
      <c r="P83" s="30"/>
      <c r="Q83" s="30"/>
      <c r="R83" s="30"/>
      <c r="S83" s="30"/>
      <c r="T83" s="30"/>
      <c r="U83" s="30"/>
      <c r="V83" s="30"/>
      <c r="W83" s="30"/>
      <c r="X83" s="30"/>
      <c r="Y83" s="30"/>
    </row>
    <row r="84" spans="1:25" s="8" customFormat="1" ht="12.75">
      <c r="A84" s="18"/>
      <c r="B84" s="18" t="s">
        <v>53</v>
      </c>
      <c r="C84" s="18"/>
      <c r="D84" s="36" t="s">
        <v>538</v>
      </c>
      <c r="E84" s="18">
        <v>8</v>
      </c>
      <c r="F84" s="36" t="s">
        <v>485</v>
      </c>
      <c r="G84" s="5">
        <f>IF('Front Sheet'!$B$25=1,5,'Questionnaire Part 3'!G84)</f>
        <v>0</v>
      </c>
      <c r="H84" s="5">
        <f>'Questionnaire Part 3'!G84</f>
        <v>0</v>
      </c>
      <c r="I84" s="51">
        <v>3.5</v>
      </c>
      <c r="J84" s="30">
        <f t="shared" si="18"/>
        <v>0</v>
      </c>
      <c r="K84" s="30">
        <f t="shared" si="19"/>
        <v>0</v>
      </c>
      <c r="L84" s="30">
        <f t="shared" si="20"/>
        <v>0</v>
      </c>
      <c r="M84" s="30">
        <f t="shared" si="21"/>
        <v>1</v>
      </c>
      <c r="N84" s="30"/>
      <c r="O84" s="30">
        <f t="shared" si="22"/>
        <v>1</v>
      </c>
      <c r="P84" s="30"/>
      <c r="Q84" s="30"/>
      <c r="R84" s="30"/>
      <c r="S84" s="30"/>
      <c r="T84" s="30"/>
      <c r="U84" s="30"/>
      <c r="V84" s="30"/>
      <c r="W84" s="30"/>
      <c r="X84" s="30"/>
      <c r="Y84" s="30"/>
    </row>
    <row r="85" spans="1:25" s="8" customFormat="1" ht="12.75">
      <c r="A85" s="18"/>
      <c r="B85" s="18" t="s">
        <v>53</v>
      </c>
      <c r="C85" s="18"/>
      <c r="D85" s="36" t="s">
        <v>538</v>
      </c>
      <c r="E85" s="18">
        <v>9</v>
      </c>
      <c r="F85" s="18" t="s">
        <v>235</v>
      </c>
      <c r="G85" s="5">
        <f>IF('Front Sheet'!$B$25=1,5,'Questionnaire Part 3'!G85)</f>
        <v>0</v>
      </c>
      <c r="H85" s="5">
        <f>'Questionnaire Part 3'!G85</f>
        <v>0</v>
      </c>
      <c r="I85" s="51">
        <v>3.5</v>
      </c>
      <c r="J85" s="30">
        <f t="shared" si="18"/>
        <v>0</v>
      </c>
      <c r="K85" s="30">
        <f t="shared" si="19"/>
        <v>0</v>
      </c>
      <c r="L85" s="30">
        <f t="shared" si="20"/>
        <v>0</v>
      </c>
      <c r="M85" s="30">
        <f t="shared" si="21"/>
        <v>1</v>
      </c>
      <c r="N85" s="30"/>
      <c r="O85" s="30">
        <f t="shared" si="22"/>
        <v>1</v>
      </c>
      <c r="P85" s="30"/>
      <c r="Q85" s="30"/>
      <c r="R85" s="30"/>
      <c r="S85" s="30"/>
      <c r="T85" s="30"/>
      <c r="U85" s="30"/>
      <c r="V85" s="30"/>
      <c r="W85" s="30"/>
      <c r="X85" s="30"/>
      <c r="Y85" s="30"/>
    </row>
    <row r="86" spans="1:25" s="8" customFormat="1" ht="12.75">
      <c r="A86" s="18"/>
      <c r="B86" s="18" t="s">
        <v>53</v>
      </c>
      <c r="C86" s="18"/>
      <c r="D86" s="36" t="s">
        <v>538</v>
      </c>
      <c r="E86" s="18">
        <v>10</v>
      </c>
      <c r="F86" s="18" t="s">
        <v>236</v>
      </c>
      <c r="G86" s="5">
        <f>IF('Front Sheet'!$B$25=1,5,'Questionnaire Part 3'!G86)</f>
        <v>0</v>
      </c>
      <c r="H86" s="5">
        <f>'Questionnaire Part 3'!G86</f>
        <v>0</v>
      </c>
      <c r="I86" s="51">
        <v>3.5</v>
      </c>
      <c r="J86" s="30">
        <f t="shared" si="18"/>
        <v>0</v>
      </c>
      <c r="K86" s="30">
        <f t="shared" si="19"/>
        <v>0</v>
      </c>
      <c r="L86" s="30">
        <f t="shared" si="20"/>
        <v>0</v>
      </c>
      <c r="M86" s="30">
        <f t="shared" si="21"/>
        <v>1</v>
      </c>
      <c r="N86" s="30"/>
      <c r="O86" s="30">
        <f t="shared" si="22"/>
        <v>1</v>
      </c>
      <c r="P86" s="30"/>
      <c r="Q86" s="30"/>
      <c r="R86" s="30"/>
      <c r="S86" s="30"/>
      <c r="T86" s="30"/>
      <c r="U86" s="30"/>
      <c r="V86" s="30"/>
      <c r="W86" s="30"/>
      <c r="X86" s="30"/>
      <c r="Y86" s="30"/>
    </row>
    <row r="87" spans="1:25" s="8" customFormat="1" ht="12.75">
      <c r="A87" s="39">
        <v>10</v>
      </c>
      <c r="B87" s="39" t="s">
        <v>480</v>
      </c>
      <c r="C87" s="39">
        <v>1</v>
      </c>
      <c r="D87" s="40" t="s">
        <v>503</v>
      </c>
      <c r="E87" s="39">
        <v>1</v>
      </c>
      <c r="F87" s="40" t="s">
        <v>237</v>
      </c>
      <c r="G87" s="5">
        <f>'Questionnaire Part 3'!G87</f>
        <v>0</v>
      </c>
      <c r="H87" s="5">
        <f>'Questionnaire Part 3'!G87</f>
        <v>0</v>
      </c>
      <c r="I87" s="51">
        <v>3.5</v>
      </c>
      <c r="J87" s="30">
        <f aca="true" t="shared" si="23" ref="J87:J96">IF(G87&gt;0,IF(G87=MIN(G$87:G$96),1,0),0)</f>
        <v>0</v>
      </c>
      <c r="K87" s="30">
        <f>MIN($G$87:$G$96)</f>
        <v>0</v>
      </c>
      <c r="L87" s="30">
        <f t="shared" si="20"/>
        <v>0</v>
      </c>
      <c r="M87" s="30">
        <f t="shared" si="21"/>
        <v>1</v>
      </c>
      <c r="N87" s="30">
        <f>IF(SUM(J87:J96)&lt;4,1,IF(SUM(J87:J96)&lt;7,2,3))</f>
        <v>1</v>
      </c>
      <c r="O87" s="30">
        <v>1</v>
      </c>
      <c r="P87" s="30"/>
      <c r="Q87" s="30"/>
      <c r="R87" s="30"/>
      <c r="S87" s="30"/>
      <c r="T87" s="30"/>
      <c r="U87" s="30"/>
      <c r="V87" s="30"/>
      <c r="W87" s="30"/>
      <c r="X87" s="30"/>
      <c r="Y87" s="30"/>
    </row>
    <row r="88" spans="1:25" s="8" customFormat="1" ht="12.75">
      <c r="A88" s="39"/>
      <c r="B88" s="39" t="s">
        <v>480</v>
      </c>
      <c r="C88" s="39"/>
      <c r="D88" s="40" t="s">
        <v>503</v>
      </c>
      <c r="E88" s="39">
        <v>2</v>
      </c>
      <c r="F88" s="40" t="s">
        <v>234</v>
      </c>
      <c r="G88" s="5">
        <f>'Questionnaire Part 3'!G88</f>
        <v>0</v>
      </c>
      <c r="H88" s="5">
        <f>'Questionnaire Part 3'!G88</f>
        <v>0</v>
      </c>
      <c r="I88" s="51">
        <v>3.5</v>
      </c>
      <c r="J88" s="30">
        <f t="shared" si="23"/>
        <v>0</v>
      </c>
      <c r="K88" s="30">
        <f aca="true" t="shared" si="24" ref="K88:K96">MIN($G$87:$G$96)</f>
        <v>0</v>
      </c>
      <c r="L88" s="30">
        <f t="shared" si="20"/>
        <v>0</v>
      </c>
      <c r="M88" s="30">
        <f t="shared" si="21"/>
        <v>1</v>
      </c>
      <c r="N88" s="30"/>
      <c r="O88" s="30">
        <v>1</v>
      </c>
      <c r="P88" s="30"/>
      <c r="Q88" s="30"/>
      <c r="R88" s="30"/>
      <c r="S88" s="30"/>
      <c r="T88" s="30"/>
      <c r="U88" s="30"/>
      <c r="V88" s="30"/>
      <c r="W88" s="30"/>
      <c r="X88" s="30"/>
      <c r="Y88" s="30"/>
    </row>
    <row r="89" spans="1:25" s="8" customFormat="1" ht="12.75">
      <c r="A89" s="39"/>
      <c r="B89" s="39" t="s">
        <v>480</v>
      </c>
      <c r="C89" s="39"/>
      <c r="D89" s="40" t="s">
        <v>503</v>
      </c>
      <c r="E89" s="39">
        <v>3</v>
      </c>
      <c r="F89" s="40" t="s">
        <v>493</v>
      </c>
      <c r="G89" s="5">
        <f>'Questionnaire Part 3'!G89</f>
        <v>0</v>
      </c>
      <c r="H89" s="5">
        <f>'Questionnaire Part 3'!G89</f>
        <v>0</v>
      </c>
      <c r="I89" s="51">
        <v>3.5</v>
      </c>
      <c r="J89" s="30">
        <f t="shared" si="23"/>
        <v>0</v>
      </c>
      <c r="K89" s="30">
        <f t="shared" si="24"/>
        <v>0</v>
      </c>
      <c r="L89" s="30">
        <f t="shared" si="20"/>
        <v>0</v>
      </c>
      <c r="M89" s="30">
        <f t="shared" si="21"/>
        <v>1</v>
      </c>
      <c r="N89" s="30"/>
      <c r="O89" s="30">
        <v>1</v>
      </c>
      <c r="P89" s="30"/>
      <c r="Q89" s="30"/>
      <c r="R89" s="30"/>
      <c r="S89" s="30"/>
      <c r="T89" s="30"/>
      <c r="U89" s="30"/>
      <c r="V89" s="30"/>
      <c r="W89" s="30"/>
      <c r="X89" s="30"/>
      <c r="Y89" s="30"/>
    </row>
    <row r="90" spans="1:25" s="8" customFormat="1" ht="12.75">
      <c r="A90" s="39"/>
      <c r="B90" s="39" t="s">
        <v>480</v>
      </c>
      <c r="C90" s="39">
        <v>2</v>
      </c>
      <c r="D90" s="40" t="s">
        <v>507</v>
      </c>
      <c r="E90" s="39">
        <v>4</v>
      </c>
      <c r="F90" s="40" t="s">
        <v>717</v>
      </c>
      <c r="G90" s="5">
        <f>'Questionnaire Part 3'!G90</f>
        <v>0</v>
      </c>
      <c r="H90" s="5">
        <f>'Questionnaire Part 3'!G90</f>
        <v>0</v>
      </c>
      <c r="I90" s="51">
        <v>3.5</v>
      </c>
      <c r="J90" s="30">
        <f t="shared" si="23"/>
        <v>0</v>
      </c>
      <c r="K90" s="30">
        <f t="shared" si="24"/>
        <v>0</v>
      </c>
      <c r="L90" s="30">
        <f t="shared" si="20"/>
        <v>0</v>
      </c>
      <c r="M90" s="30">
        <f t="shared" si="21"/>
        <v>1</v>
      </c>
      <c r="N90" s="30"/>
      <c r="O90" s="30">
        <v>1</v>
      </c>
      <c r="P90" s="30"/>
      <c r="Q90" s="30"/>
      <c r="R90" s="30"/>
      <c r="S90" s="30"/>
      <c r="T90" s="30"/>
      <c r="U90" s="30"/>
      <c r="V90" s="30"/>
      <c r="W90" s="30"/>
      <c r="X90" s="30"/>
      <c r="Y90" s="30"/>
    </row>
    <row r="91" spans="1:25" s="8" customFormat="1" ht="12.75">
      <c r="A91" s="39"/>
      <c r="B91" s="39" t="s">
        <v>480</v>
      </c>
      <c r="C91" s="39">
        <v>3</v>
      </c>
      <c r="D91" s="40" t="s">
        <v>512</v>
      </c>
      <c r="E91" s="39">
        <v>5</v>
      </c>
      <c r="F91" s="40" t="s">
        <v>70</v>
      </c>
      <c r="G91" s="5">
        <f>'Questionnaire Part 3'!G91</f>
        <v>0</v>
      </c>
      <c r="H91" s="5">
        <f>'Questionnaire Part 3'!G91</f>
        <v>0</v>
      </c>
      <c r="I91" s="51">
        <v>3.5</v>
      </c>
      <c r="J91" s="30">
        <f t="shared" si="23"/>
        <v>0</v>
      </c>
      <c r="K91" s="30">
        <f t="shared" si="24"/>
        <v>0</v>
      </c>
      <c r="L91" s="30">
        <f t="shared" si="20"/>
        <v>0</v>
      </c>
      <c r="M91" s="30">
        <f t="shared" si="21"/>
        <v>1</v>
      </c>
      <c r="N91" s="30"/>
      <c r="O91" s="30">
        <v>1</v>
      </c>
      <c r="P91" s="30"/>
      <c r="Q91" s="30"/>
      <c r="R91" s="30"/>
      <c r="S91" s="30"/>
      <c r="T91" s="30"/>
      <c r="U91" s="30"/>
      <c r="V91" s="30"/>
      <c r="W91" s="30"/>
      <c r="X91" s="30"/>
      <c r="Y91" s="30"/>
    </row>
    <row r="92" spans="1:25" s="8" customFormat="1" ht="12.75">
      <c r="A92" s="39"/>
      <c r="B92" s="39" t="s">
        <v>480</v>
      </c>
      <c r="C92" s="39">
        <v>4</v>
      </c>
      <c r="D92" s="40" t="s">
        <v>515</v>
      </c>
      <c r="E92" s="39">
        <v>6</v>
      </c>
      <c r="F92" s="40" t="s">
        <v>219</v>
      </c>
      <c r="G92" s="5">
        <f>'Questionnaire Part 3'!G92</f>
        <v>0</v>
      </c>
      <c r="H92" s="5">
        <f>'Questionnaire Part 3'!G92</f>
        <v>0</v>
      </c>
      <c r="I92" s="51">
        <v>3.5</v>
      </c>
      <c r="J92" s="30">
        <f t="shared" si="23"/>
        <v>0</v>
      </c>
      <c r="K92" s="30">
        <f t="shared" si="24"/>
        <v>0</v>
      </c>
      <c r="L92" s="30">
        <f t="shared" si="20"/>
        <v>0</v>
      </c>
      <c r="M92" s="30">
        <f t="shared" si="21"/>
        <v>1</v>
      </c>
      <c r="N92" s="30"/>
      <c r="O92" s="30">
        <v>1</v>
      </c>
      <c r="P92" s="30"/>
      <c r="Q92" s="30"/>
      <c r="R92" s="30"/>
      <c r="S92" s="30"/>
      <c r="T92" s="30"/>
      <c r="U92" s="30"/>
      <c r="V92" s="30"/>
      <c r="W92" s="30"/>
      <c r="X92" s="30"/>
      <c r="Y92" s="30"/>
    </row>
    <row r="93" spans="1:25" s="8" customFormat="1" ht="12.75">
      <c r="A93" s="39"/>
      <c r="B93" s="39" t="s">
        <v>480</v>
      </c>
      <c r="C93" s="39"/>
      <c r="D93" s="40" t="s">
        <v>515</v>
      </c>
      <c r="E93" s="39">
        <v>7</v>
      </c>
      <c r="F93" s="40" t="s">
        <v>220</v>
      </c>
      <c r="G93" s="5">
        <f>'Questionnaire Part 3'!G93</f>
        <v>0</v>
      </c>
      <c r="H93" s="5">
        <f>'Questionnaire Part 3'!G93</f>
        <v>0</v>
      </c>
      <c r="I93" s="51">
        <v>3.5</v>
      </c>
      <c r="J93" s="30">
        <f t="shared" si="23"/>
        <v>0</v>
      </c>
      <c r="K93" s="30">
        <f t="shared" si="24"/>
        <v>0</v>
      </c>
      <c r="L93" s="30">
        <f t="shared" si="20"/>
        <v>0</v>
      </c>
      <c r="M93" s="30">
        <f t="shared" si="21"/>
        <v>1</v>
      </c>
      <c r="N93" s="30"/>
      <c r="O93" s="30">
        <v>1</v>
      </c>
      <c r="P93" s="30"/>
      <c r="Q93" s="30"/>
      <c r="R93" s="30"/>
      <c r="S93" s="30"/>
      <c r="T93" s="30"/>
      <c r="U93" s="30"/>
      <c r="V93" s="30"/>
      <c r="W93" s="30"/>
      <c r="X93" s="30"/>
      <c r="Y93" s="30"/>
    </row>
    <row r="94" spans="1:25" s="8" customFormat="1" ht="12.75">
      <c r="A94" s="39"/>
      <c r="B94" s="39" t="s">
        <v>480</v>
      </c>
      <c r="C94" s="39">
        <v>5</v>
      </c>
      <c r="D94" s="40" t="s">
        <v>519</v>
      </c>
      <c r="E94" s="39">
        <v>8</v>
      </c>
      <c r="F94" s="40" t="s">
        <v>221</v>
      </c>
      <c r="G94" s="5">
        <f>'Questionnaire Part 3'!G94</f>
        <v>0</v>
      </c>
      <c r="H94" s="5">
        <f>'Questionnaire Part 3'!G94</f>
        <v>0</v>
      </c>
      <c r="I94" s="51">
        <v>3.5</v>
      </c>
      <c r="J94" s="30">
        <f t="shared" si="23"/>
        <v>0</v>
      </c>
      <c r="K94" s="30">
        <f t="shared" si="24"/>
        <v>0</v>
      </c>
      <c r="L94" s="30">
        <f t="shared" si="20"/>
        <v>0</v>
      </c>
      <c r="M94" s="30">
        <f t="shared" si="21"/>
        <v>1</v>
      </c>
      <c r="N94" s="30"/>
      <c r="O94" s="30">
        <v>1</v>
      </c>
      <c r="P94" s="30"/>
      <c r="Q94" s="30"/>
      <c r="R94" s="30"/>
      <c r="S94" s="30"/>
      <c r="T94" s="30"/>
      <c r="U94" s="30"/>
      <c r="V94" s="30"/>
      <c r="W94" s="30"/>
      <c r="X94" s="30"/>
      <c r="Y94" s="30"/>
    </row>
    <row r="95" spans="1:25" s="8" customFormat="1" ht="12.75">
      <c r="A95" s="39"/>
      <c r="B95" s="39" t="s">
        <v>480</v>
      </c>
      <c r="C95" s="39">
        <v>6</v>
      </c>
      <c r="D95" s="40" t="s">
        <v>521</v>
      </c>
      <c r="E95" s="39">
        <v>9</v>
      </c>
      <c r="F95" s="40" t="s">
        <v>181</v>
      </c>
      <c r="G95" s="5">
        <f>'Questionnaire Part 3'!G95</f>
        <v>0</v>
      </c>
      <c r="H95" s="5">
        <f>'Questionnaire Part 3'!G95</f>
        <v>0</v>
      </c>
      <c r="I95" s="51">
        <v>3.5</v>
      </c>
      <c r="J95" s="30">
        <f t="shared" si="23"/>
        <v>0</v>
      </c>
      <c r="K95" s="30">
        <f t="shared" si="24"/>
        <v>0</v>
      </c>
      <c r="L95" s="30">
        <f t="shared" si="20"/>
        <v>0</v>
      </c>
      <c r="M95" s="30">
        <f t="shared" si="21"/>
        <v>1</v>
      </c>
      <c r="N95" s="30"/>
      <c r="O95" s="30">
        <v>1</v>
      </c>
      <c r="P95" s="30"/>
      <c r="Q95" s="30"/>
      <c r="R95" s="30"/>
      <c r="S95" s="30"/>
      <c r="T95" s="30"/>
      <c r="U95" s="30"/>
      <c r="V95" s="30"/>
      <c r="W95" s="30"/>
      <c r="X95" s="30"/>
      <c r="Y95" s="30"/>
    </row>
    <row r="96" spans="1:25" s="8" customFormat="1" ht="12.75">
      <c r="A96" s="39"/>
      <c r="B96" s="39" t="s">
        <v>480</v>
      </c>
      <c r="C96" s="39"/>
      <c r="D96" s="40" t="s">
        <v>521</v>
      </c>
      <c r="E96" s="39">
        <v>10</v>
      </c>
      <c r="F96" s="40" t="s">
        <v>222</v>
      </c>
      <c r="G96" s="5">
        <f>'Questionnaire Part 3'!G96</f>
        <v>0</v>
      </c>
      <c r="H96" s="5">
        <f>'Questionnaire Part 3'!G96</f>
        <v>0</v>
      </c>
      <c r="I96" s="51">
        <v>3.5</v>
      </c>
      <c r="J96" s="30">
        <f t="shared" si="23"/>
        <v>0</v>
      </c>
      <c r="K96" s="30">
        <f t="shared" si="24"/>
        <v>0</v>
      </c>
      <c r="L96" s="30">
        <f t="shared" si="20"/>
        <v>0</v>
      </c>
      <c r="M96" s="30">
        <f t="shared" si="21"/>
        <v>1</v>
      </c>
      <c r="N96" s="30"/>
      <c r="O96" s="30">
        <v>1</v>
      </c>
      <c r="P96" s="30"/>
      <c r="Q96" s="30"/>
      <c r="R96" s="30"/>
      <c r="S96" s="30"/>
      <c r="T96" s="30"/>
      <c r="U96" s="30"/>
      <c r="V96" s="30"/>
      <c r="W96" s="30"/>
      <c r="X96" s="30"/>
      <c r="Y96" s="30"/>
    </row>
    <row r="97" spans="1:25" s="8" customFormat="1" ht="12.75">
      <c r="A97" s="18">
        <v>11</v>
      </c>
      <c r="B97" s="18" t="s">
        <v>673</v>
      </c>
      <c r="C97" s="18">
        <v>1</v>
      </c>
      <c r="D97" s="36" t="s">
        <v>63</v>
      </c>
      <c r="E97" s="18">
        <v>1</v>
      </c>
      <c r="F97" s="36" t="s">
        <v>225</v>
      </c>
      <c r="G97" s="5">
        <f>IF('Front Sheet'!$B$28=1,5,'Questionnaire Part 3'!G97)</f>
        <v>0</v>
      </c>
      <c r="H97" s="5">
        <f>'Questionnaire Part 3'!G97</f>
        <v>0</v>
      </c>
      <c r="I97" s="51">
        <v>3.5</v>
      </c>
      <c r="J97" s="30">
        <f>IF(G97&gt;0,IF(G97=MIN(G$97:G$106),1,0),0)</f>
        <v>0</v>
      </c>
      <c r="K97" s="30">
        <f>MIN($G$97:$G$106)</f>
        <v>0</v>
      </c>
      <c r="L97" s="30">
        <f t="shared" si="20"/>
        <v>0</v>
      </c>
      <c r="M97" s="30">
        <f t="shared" si="21"/>
        <v>1</v>
      </c>
      <c r="N97" s="30">
        <f>IF(SUM(J97:J106)&lt;4,1,IF(SUM(J97:J106)&lt;7,2,3))</f>
        <v>1</v>
      </c>
      <c r="O97" s="30">
        <f>IF('Front Sheet'!$B$27=0,1,0)</f>
        <v>1</v>
      </c>
      <c r="P97" s="30"/>
      <c r="Q97" s="30"/>
      <c r="R97" s="30"/>
      <c r="S97" s="30"/>
      <c r="T97" s="30"/>
      <c r="U97" s="30"/>
      <c r="V97" s="30"/>
      <c r="W97" s="30"/>
      <c r="X97" s="30"/>
      <c r="Y97" s="30"/>
    </row>
    <row r="98" spans="1:25" s="8" customFormat="1" ht="12.75">
      <c r="A98" s="18"/>
      <c r="B98" s="18" t="s">
        <v>673</v>
      </c>
      <c r="C98" s="18"/>
      <c r="D98" s="36" t="s">
        <v>63</v>
      </c>
      <c r="E98" s="18">
        <v>2</v>
      </c>
      <c r="F98" s="36" t="s">
        <v>226</v>
      </c>
      <c r="G98" s="5">
        <f>IF('Front Sheet'!$B$28=1,5,'Questionnaire Part 3'!G98)</f>
        <v>0</v>
      </c>
      <c r="H98" s="5">
        <f>'Questionnaire Part 3'!G98</f>
        <v>0</v>
      </c>
      <c r="I98" s="51">
        <v>3.5</v>
      </c>
      <c r="J98" s="30">
        <f aca="true" t="shared" si="25" ref="J98:J106">IF(G98&gt;0,IF(G98=MIN(G$97:G$106),1,0),0)</f>
        <v>0</v>
      </c>
      <c r="K98" s="30">
        <f aca="true" t="shared" si="26" ref="K98:K106">MIN($G$97:$G$106)</f>
        <v>0</v>
      </c>
      <c r="L98" s="30">
        <f t="shared" si="20"/>
        <v>0</v>
      </c>
      <c r="M98" s="30">
        <f t="shared" si="21"/>
        <v>1</v>
      </c>
      <c r="N98" s="30"/>
      <c r="O98" s="30">
        <f>O97</f>
        <v>1</v>
      </c>
      <c r="P98" s="30"/>
      <c r="Q98" s="30"/>
      <c r="R98" s="30"/>
      <c r="S98" s="30"/>
      <c r="T98" s="30"/>
      <c r="U98" s="30"/>
      <c r="V98" s="30"/>
      <c r="W98" s="30"/>
      <c r="X98" s="30"/>
      <c r="Y98" s="30"/>
    </row>
    <row r="99" spans="1:25" s="8" customFormat="1" ht="12.75">
      <c r="A99" s="18"/>
      <c r="B99" s="18" t="s">
        <v>673</v>
      </c>
      <c r="C99" s="18">
        <v>2</v>
      </c>
      <c r="D99" s="36" t="s">
        <v>201</v>
      </c>
      <c r="E99" s="18">
        <v>3</v>
      </c>
      <c r="F99" s="36" t="s">
        <v>227</v>
      </c>
      <c r="G99" s="5">
        <f>IF('Front Sheet'!$B$28=1,5,'Questionnaire Part 3'!G99)</f>
        <v>0</v>
      </c>
      <c r="H99" s="5">
        <f>'Questionnaire Part 3'!G99</f>
        <v>0</v>
      </c>
      <c r="I99" s="51">
        <v>3.5</v>
      </c>
      <c r="J99" s="30">
        <f t="shared" si="25"/>
        <v>0</v>
      </c>
      <c r="K99" s="30">
        <f t="shared" si="26"/>
        <v>0</v>
      </c>
      <c r="L99" s="30">
        <f t="shared" si="20"/>
        <v>0</v>
      </c>
      <c r="M99" s="30">
        <f t="shared" si="21"/>
        <v>1</v>
      </c>
      <c r="N99" s="30"/>
      <c r="O99" s="30">
        <f aca="true" t="shared" si="27" ref="O99:O106">O98</f>
        <v>1</v>
      </c>
      <c r="P99" s="30"/>
      <c r="Q99" s="30"/>
      <c r="R99" s="30"/>
      <c r="S99" s="30"/>
      <c r="T99" s="30"/>
      <c r="U99" s="30"/>
      <c r="V99" s="30"/>
      <c r="W99" s="30"/>
      <c r="X99" s="30"/>
      <c r="Y99" s="30"/>
    </row>
    <row r="100" spans="1:25" s="8" customFormat="1" ht="12.75">
      <c r="A100" s="18"/>
      <c r="B100" s="18" t="s">
        <v>673</v>
      </c>
      <c r="C100" s="18"/>
      <c r="D100" s="36" t="s">
        <v>201</v>
      </c>
      <c r="E100" s="18">
        <v>4</v>
      </c>
      <c r="F100" s="36" t="s">
        <v>224</v>
      </c>
      <c r="G100" s="5">
        <f>IF('Front Sheet'!$B$28=1,5,'Questionnaire Part 3'!G100)</f>
        <v>0</v>
      </c>
      <c r="H100" s="5">
        <f>'Questionnaire Part 3'!G100</f>
        <v>0</v>
      </c>
      <c r="I100" s="51">
        <v>3.5</v>
      </c>
      <c r="J100" s="30">
        <f t="shared" si="25"/>
        <v>0</v>
      </c>
      <c r="K100" s="30">
        <f t="shared" si="26"/>
        <v>0</v>
      </c>
      <c r="L100" s="30">
        <f t="shared" si="20"/>
        <v>0</v>
      </c>
      <c r="M100" s="30">
        <f t="shared" si="21"/>
        <v>1</v>
      </c>
      <c r="N100" s="30"/>
      <c r="O100" s="30">
        <f t="shared" si="27"/>
        <v>1</v>
      </c>
      <c r="P100" s="30"/>
      <c r="Q100" s="30"/>
      <c r="R100" s="30"/>
      <c r="S100" s="30"/>
      <c r="T100" s="30"/>
      <c r="U100" s="30"/>
      <c r="V100" s="30"/>
      <c r="W100" s="30"/>
      <c r="X100" s="30"/>
      <c r="Y100" s="30"/>
    </row>
    <row r="101" spans="1:25" s="8" customFormat="1" ht="12.75">
      <c r="A101" s="18"/>
      <c r="B101" s="18" t="s">
        <v>673</v>
      </c>
      <c r="C101" s="18">
        <v>3</v>
      </c>
      <c r="D101" s="36" t="s">
        <v>202</v>
      </c>
      <c r="E101" s="18">
        <v>5</v>
      </c>
      <c r="F101" s="36" t="s">
        <v>228</v>
      </c>
      <c r="G101" s="5">
        <f>IF('Front Sheet'!$B$28=1,5,'Questionnaire Part 3'!G101)</f>
        <v>0</v>
      </c>
      <c r="H101" s="5">
        <f>'Questionnaire Part 3'!G101</f>
        <v>0</v>
      </c>
      <c r="I101" s="51">
        <v>3.5</v>
      </c>
      <c r="J101" s="30">
        <f t="shared" si="25"/>
        <v>0</v>
      </c>
      <c r="K101" s="30">
        <f t="shared" si="26"/>
        <v>0</v>
      </c>
      <c r="L101" s="30">
        <f t="shared" si="20"/>
        <v>0</v>
      </c>
      <c r="M101" s="30">
        <f t="shared" si="21"/>
        <v>1</v>
      </c>
      <c r="N101" s="30"/>
      <c r="O101" s="30">
        <f t="shared" si="27"/>
        <v>1</v>
      </c>
      <c r="P101" s="30"/>
      <c r="Q101" s="30"/>
      <c r="R101" s="30"/>
      <c r="S101" s="30"/>
      <c r="T101" s="30"/>
      <c r="U101" s="30"/>
      <c r="V101" s="30"/>
      <c r="W101" s="30"/>
      <c r="X101" s="30"/>
      <c r="Y101" s="30"/>
    </row>
    <row r="102" spans="1:25" s="8" customFormat="1" ht="12.75">
      <c r="A102" s="18"/>
      <c r="B102" s="18" t="s">
        <v>673</v>
      </c>
      <c r="C102" s="18">
        <v>4</v>
      </c>
      <c r="D102" s="36" t="s">
        <v>535</v>
      </c>
      <c r="E102" s="18">
        <v>6</v>
      </c>
      <c r="F102" s="36" t="s">
        <v>229</v>
      </c>
      <c r="G102" s="5">
        <f>IF('Front Sheet'!$B$28=1,5,'Questionnaire Part 3'!G102)</f>
        <v>0</v>
      </c>
      <c r="H102" s="5">
        <f>'Questionnaire Part 3'!G102</f>
        <v>0</v>
      </c>
      <c r="I102" s="51">
        <v>3.5</v>
      </c>
      <c r="J102" s="30">
        <f t="shared" si="25"/>
        <v>0</v>
      </c>
      <c r="K102" s="30">
        <f t="shared" si="26"/>
        <v>0</v>
      </c>
      <c r="L102" s="30">
        <f t="shared" si="20"/>
        <v>0</v>
      </c>
      <c r="M102" s="30">
        <f t="shared" si="21"/>
        <v>1</v>
      </c>
      <c r="N102" s="30"/>
      <c r="O102" s="30">
        <f t="shared" si="27"/>
        <v>1</v>
      </c>
      <c r="P102" s="30"/>
      <c r="Q102" s="30"/>
      <c r="R102" s="30"/>
      <c r="S102" s="30"/>
      <c r="T102" s="30"/>
      <c r="U102" s="30"/>
      <c r="V102" s="30"/>
      <c r="W102" s="30"/>
      <c r="X102" s="30"/>
      <c r="Y102" s="30"/>
    </row>
    <row r="103" spans="1:25" s="8" customFormat="1" ht="12.75">
      <c r="A103" s="18"/>
      <c r="B103" s="18" t="s">
        <v>673</v>
      </c>
      <c r="C103" s="18">
        <v>5</v>
      </c>
      <c r="D103" s="36" t="s">
        <v>62</v>
      </c>
      <c r="E103" s="18">
        <v>7</v>
      </c>
      <c r="F103" s="36" t="s">
        <v>230</v>
      </c>
      <c r="G103" s="5">
        <f>IF('Front Sheet'!$B$28=1,5,'Questionnaire Part 3'!G103)</f>
        <v>0</v>
      </c>
      <c r="H103" s="5">
        <f>'Questionnaire Part 3'!G103</f>
        <v>0</v>
      </c>
      <c r="I103" s="51">
        <v>3.5</v>
      </c>
      <c r="J103" s="30">
        <f t="shared" si="25"/>
        <v>0</v>
      </c>
      <c r="K103" s="30">
        <f t="shared" si="26"/>
        <v>0</v>
      </c>
      <c r="L103" s="30">
        <f t="shared" si="20"/>
        <v>0</v>
      </c>
      <c r="M103" s="30">
        <f t="shared" si="21"/>
        <v>1</v>
      </c>
      <c r="N103" s="30"/>
      <c r="O103" s="30">
        <f t="shared" si="27"/>
        <v>1</v>
      </c>
      <c r="P103" s="30"/>
      <c r="Q103" s="30"/>
      <c r="R103" s="30"/>
      <c r="S103" s="30"/>
      <c r="T103" s="30"/>
      <c r="U103" s="30"/>
      <c r="V103" s="30"/>
      <c r="W103" s="30"/>
      <c r="X103" s="30"/>
      <c r="Y103" s="30"/>
    </row>
    <row r="104" spans="1:25" s="8" customFormat="1" ht="12.75">
      <c r="A104" s="18"/>
      <c r="B104" s="18" t="s">
        <v>673</v>
      </c>
      <c r="C104" s="18">
        <v>6</v>
      </c>
      <c r="D104" s="36" t="s">
        <v>525</v>
      </c>
      <c r="E104" s="18">
        <v>8</v>
      </c>
      <c r="F104" s="36" t="s">
        <v>231</v>
      </c>
      <c r="G104" s="5">
        <f>IF('Front Sheet'!$B$28=1,5,'Questionnaire Part 3'!G104)</f>
        <v>0</v>
      </c>
      <c r="H104" s="5">
        <f>'Questionnaire Part 3'!G104</f>
        <v>0</v>
      </c>
      <c r="I104" s="51">
        <v>3.5</v>
      </c>
      <c r="J104" s="30">
        <f t="shared" si="25"/>
        <v>0</v>
      </c>
      <c r="K104" s="30">
        <f t="shared" si="26"/>
        <v>0</v>
      </c>
      <c r="L104" s="30">
        <f t="shared" si="20"/>
        <v>0</v>
      </c>
      <c r="M104" s="30">
        <f t="shared" si="21"/>
        <v>1</v>
      </c>
      <c r="N104" s="30"/>
      <c r="O104" s="30">
        <f t="shared" si="27"/>
        <v>1</v>
      </c>
      <c r="P104" s="30"/>
      <c r="Q104" s="30"/>
      <c r="R104" s="30"/>
      <c r="S104" s="30"/>
      <c r="T104" s="30"/>
      <c r="U104" s="30"/>
      <c r="V104" s="30"/>
      <c r="W104" s="30"/>
      <c r="X104" s="30"/>
      <c r="Y104" s="30"/>
    </row>
    <row r="105" spans="1:25" s="8" customFormat="1" ht="12.75">
      <c r="A105" s="18"/>
      <c r="B105" s="18" t="s">
        <v>673</v>
      </c>
      <c r="C105" s="18">
        <v>7</v>
      </c>
      <c r="D105" s="36" t="s">
        <v>536</v>
      </c>
      <c r="E105" s="18">
        <v>9</v>
      </c>
      <c r="F105" s="36" t="s">
        <v>232</v>
      </c>
      <c r="G105" s="5">
        <f>IF('Front Sheet'!$B$28=1,5,'Questionnaire Part 3'!G105)</f>
        <v>0</v>
      </c>
      <c r="H105" s="5">
        <f>'Questionnaire Part 3'!G105</f>
        <v>0</v>
      </c>
      <c r="I105" s="51">
        <v>3.5</v>
      </c>
      <c r="J105" s="30">
        <f t="shared" si="25"/>
        <v>0</v>
      </c>
      <c r="K105" s="30">
        <f t="shared" si="26"/>
        <v>0</v>
      </c>
      <c r="L105" s="30">
        <f t="shared" si="20"/>
        <v>0</v>
      </c>
      <c r="M105" s="30">
        <f t="shared" si="21"/>
        <v>1</v>
      </c>
      <c r="N105" s="30"/>
      <c r="O105" s="30">
        <f t="shared" si="27"/>
        <v>1</v>
      </c>
      <c r="P105" s="30"/>
      <c r="Q105" s="30"/>
      <c r="R105" s="30"/>
      <c r="S105" s="30"/>
      <c r="T105" s="30"/>
      <c r="U105" s="30"/>
      <c r="V105" s="30"/>
      <c r="W105" s="30"/>
      <c r="X105" s="30"/>
      <c r="Y105" s="30"/>
    </row>
    <row r="106" spans="1:25" s="8" customFormat="1" ht="12.75">
      <c r="A106" s="18"/>
      <c r="B106" s="18" t="s">
        <v>673</v>
      </c>
      <c r="C106" s="18">
        <v>8</v>
      </c>
      <c r="D106" s="36" t="s">
        <v>537</v>
      </c>
      <c r="E106" s="18">
        <v>10</v>
      </c>
      <c r="F106" s="36" t="s">
        <v>233</v>
      </c>
      <c r="G106" s="5">
        <f>IF('Front Sheet'!$B$28=1,5,'Questionnaire Part 3'!G106)</f>
        <v>0</v>
      </c>
      <c r="H106" s="5">
        <f>'Questionnaire Part 3'!G106</f>
        <v>0</v>
      </c>
      <c r="I106" s="51">
        <v>3.5</v>
      </c>
      <c r="J106" s="30">
        <f t="shared" si="25"/>
        <v>0</v>
      </c>
      <c r="K106" s="30">
        <f t="shared" si="26"/>
        <v>0</v>
      </c>
      <c r="L106" s="30">
        <f t="shared" si="20"/>
        <v>0</v>
      </c>
      <c r="M106" s="30">
        <f t="shared" si="21"/>
        <v>1</v>
      </c>
      <c r="N106" s="30"/>
      <c r="O106" s="30">
        <f t="shared" si="27"/>
        <v>1</v>
      </c>
      <c r="P106" s="30"/>
      <c r="Q106" s="30"/>
      <c r="R106" s="30"/>
      <c r="S106" s="30"/>
      <c r="T106" s="30"/>
      <c r="U106" s="30"/>
      <c r="V106" s="30"/>
      <c r="W106" s="30"/>
      <c r="X106" s="30"/>
      <c r="Y106" s="30"/>
    </row>
    <row r="107" spans="10:25" ht="12.75">
      <c r="J107" s="4"/>
      <c r="K107" s="4"/>
      <c r="L107" s="4"/>
      <c r="M107" s="4"/>
      <c r="N107" s="4"/>
      <c r="O107" s="4"/>
      <c r="P107" s="4"/>
      <c r="Q107" s="4"/>
      <c r="R107" s="4"/>
      <c r="S107" s="4"/>
      <c r="T107" s="4"/>
      <c r="U107" s="4"/>
      <c r="V107" s="4"/>
      <c r="W107" s="4"/>
      <c r="X107" s="4"/>
      <c r="Y107" s="4"/>
    </row>
    <row r="109" spans="4:6" ht="12.75">
      <c r="D109" s="8"/>
      <c r="E109" s="8"/>
      <c r="F109" s="8"/>
    </row>
    <row r="110" spans="4:6" ht="12.75">
      <c r="D110" s="8"/>
      <c r="E110" s="8"/>
      <c r="F110" s="8"/>
    </row>
    <row r="111" spans="4:6" ht="12.75">
      <c r="D111" s="8"/>
      <c r="E111" s="8"/>
      <c r="F111" s="8"/>
    </row>
    <row r="112" spans="4:6" ht="12.75">
      <c r="D112" s="8"/>
      <c r="E112" s="8"/>
      <c r="F112" s="8"/>
    </row>
  </sheetData>
  <sheetProtection/>
  <conditionalFormatting sqref="G13:I106">
    <cfRule type="cellIs" priority="1" dxfId="0" operator="between" stopIfTrue="1">
      <formula>1</formula>
      <formula>5</formula>
    </cfRule>
  </conditionalFormatting>
  <dataValidations count="1">
    <dataValidation allowBlank="1" showInputMessage="1" showErrorMessage="1" error="Please enter a number between 1 &amp; 5" sqref="G13:I106"/>
  </dataValidations>
  <printOptions/>
  <pageMargins left="0.75" right="0.48" top="1" bottom="1" header="0.5" footer="0.5"/>
  <pageSetup fitToHeight="3" fitToWidth="1" horizontalDpi="600" verticalDpi="600" orientation="landscape" paperSize="9" scale="47" r:id="rId1"/>
  <ignoredErrors>
    <ignoredError sqref="I23:J39 M40:M42 O97:O106 M77:M86 K77:K86 M23:M39 K23:K39 I13:J22 I40:J42 I77:J86 K43:K76 M43:M76 O40:O42 O34:O39 O23:O32 N99:N106 N77:N86 N13:N76 N97 M97:M106 M87:M96 K40:K42 G66:G76 I43:J76 I97:J106 O77:O86 I87:J96 G87:G96 M13:M22 N87:N96 K13:K22 K87:K96 K97:K106" unlockedFormula="1"/>
    <ignoredError sqref="O33 O43:O65" formula="1" unlockedFormula="1"/>
  </ignoredErrors>
</worksheet>
</file>

<file path=xl/worksheets/sheet9.xml><?xml version="1.0" encoding="utf-8"?>
<worksheet xmlns="http://schemas.openxmlformats.org/spreadsheetml/2006/main" xmlns:r="http://schemas.openxmlformats.org/officeDocument/2006/relationships">
  <sheetPr codeName="Sheet8"/>
  <dimension ref="A11:O33"/>
  <sheetViews>
    <sheetView zoomScalePageLayoutView="0" workbookViewId="0" topLeftCell="A10">
      <selection activeCell="A10" sqref="A10"/>
    </sheetView>
  </sheetViews>
  <sheetFormatPr defaultColWidth="9.140625" defaultRowHeight="12.75"/>
  <cols>
    <col min="1" max="1" width="3.00390625" style="0" bestFit="1" customWidth="1"/>
    <col min="2" max="2" width="2.00390625" style="0" bestFit="1" customWidth="1"/>
    <col min="3" max="3" width="23.57421875" style="0" bestFit="1" customWidth="1"/>
    <col min="4" max="4" width="3.00390625" style="0" bestFit="1" customWidth="1"/>
    <col min="5" max="5" width="38.7109375" style="0" bestFit="1" customWidth="1"/>
    <col min="6" max="6" width="0" style="0" hidden="1" customWidth="1"/>
    <col min="7" max="7" width="5.8515625" style="0" hidden="1" customWidth="1"/>
    <col min="8" max="8" width="4.28125" style="0" hidden="1" customWidth="1"/>
    <col min="9" max="9" width="4.8515625" style="0" hidden="1" customWidth="1"/>
    <col min="10" max="10" width="0" style="0" hidden="1" customWidth="1"/>
    <col min="11" max="11" width="6.140625" style="0" hidden="1" customWidth="1"/>
    <col min="12" max="13" width="2.00390625" style="0" hidden="1" customWidth="1"/>
    <col min="14" max="14" width="0" style="0" hidden="1" customWidth="1"/>
    <col min="15" max="15" width="6.28125" style="0" bestFit="1" customWidth="1"/>
  </cols>
  <sheetData>
    <row r="11" spans="6:15" ht="12.75">
      <c r="F11" t="s">
        <v>578</v>
      </c>
      <c r="G11" t="s">
        <v>579</v>
      </c>
      <c r="H11" t="s">
        <v>580</v>
      </c>
      <c r="I11" t="s">
        <v>581</v>
      </c>
      <c r="J11" t="s">
        <v>582</v>
      </c>
      <c r="K11" t="s">
        <v>583</v>
      </c>
      <c r="L11" t="s">
        <v>584</v>
      </c>
      <c r="M11" t="s">
        <v>587</v>
      </c>
      <c r="N11" t="s">
        <v>588</v>
      </c>
      <c r="O11" t="s">
        <v>449</v>
      </c>
    </row>
    <row r="12" spans="2:15" ht="12.75">
      <c r="B12">
        <f>'Response Part 2'!A12</f>
        <v>0</v>
      </c>
      <c r="C12" t="str">
        <f>'Response Part 2'!B12</f>
        <v>Catagories</v>
      </c>
      <c r="D12">
        <f>'Response Part 2'!C12</f>
        <v>0</v>
      </c>
      <c r="E12" t="str">
        <f>'Response Part 2'!D12</f>
        <v>Key Attributes</v>
      </c>
      <c r="F12" t="str">
        <f>'Response Part 2'!E12</f>
        <v>Question #</v>
      </c>
      <c r="G12" t="s">
        <v>586</v>
      </c>
      <c r="H12" t="str">
        <f>'Response Part 2'!J12</f>
        <v>MIN</v>
      </c>
      <c r="I12" t="str">
        <f>'Response Part 2'!K12</f>
        <v>MAX</v>
      </c>
      <c r="J12" t="str">
        <f>'Response Part 2'!L12</f>
        <v>min=max</v>
      </c>
      <c r="K12" t="str">
        <f>'Response Part 2'!M12</f>
        <v>1,2,3?</v>
      </c>
      <c r="L12">
        <f>'Response Part 2'!N12</f>
        <v>0</v>
      </c>
      <c r="O12" t="s">
        <v>589</v>
      </c>
    </row>
    <row r="13" spans="1:15" ht="12.75">
      <c r="A13">
        <v>1</v>
      </c>
      <c r="B13">
        <f>'Response Part 2'!A13</f>
        <v>1</v>
      </c>
      <c r="C13" t="str">
        <f>'Response Part 2'!B13</f>
        <v>Management &amp; Leadership</v>
      </c>
      <c r="D13">
        <f>'Response Part 2'!C13</f>
        <v>1</v>
      </c>
      <c r="E13" t="str">
        <f>'Response Part 2'!D13</f>
        <v>Policy</v>
      </c>
      <c r="F13">
        <f>'Response Part 2'!E13</f>
        <v>1</v>
      </c>
      <c r="G13">
        <f>'Questionnaire Part 2'!G13</f>
        <v>0</v>
      </c>
      <c r="H13">
        <f>'Response Part 2'!J13</f>
        <v>0</v>
      </c>
      <c r="I13">
        <f>'Response Part 2'!K13</f>
        <v>0</v>
      </c>
      <c r="J13">
        <f>'Response Part 2'!L13</f>
        <v>1</v>
      </c>
      <c r="K13">
        <f>'Response Part 2'!M13</f>
        <v>1</v>
      </c>
      <c r="L13">
        <f>'Response Part 2'!N13</f>
        <v>0</v>
      </c>
      <c r="M13">
        <f>IF(G13=H13,G13,"")</f>
        <v>0</v>
      </c>
      <c r="N13">
        <f>IF(M13&gt;0,(IF(K13=1,INDEX('Pt2 actions'!$F$2:$I$22,A13,M13),IF(K13=2,INDEX('Pt2 actions'!$J$2:$M$22,A13,M13),IF(K13=3,INDEX('Pt2 actions'!$N$2:$Q$22,A13,M13),"no2")))),"")</f>
      </c>
      <c r="O13">
        <f>IF(ISERROR(N13),"",N13)</f>
      </c>
    </row>
    <row r="14" spans="1:15" ht="12.75">
      <c r="A14">
        <v>2</v>
      </c>
      <c r="B14">
        <f>'Response Part 2'!A14</f>
        <v>0</v>
      </c>
      <c r="C14">
        <f>'Response Part 2'!B14</f>
        <v>0</v>
      </c>
      <c r="D14">
        <f>'Response Part 2'!C14</f>
        <v>2</v>
      </c>
      <c r="E14" t="str">
        <f>'Response Part 2'!D14</f>
        <v>Strategy</v>
      </c>
      <c r="F14">
        <f>'Response Part 2'!E14</f>
        <v>2</v>
      </c>
      <c r="G14">
        <f>'Questionnaire Part 2'!G14</f>
        <v>0</v>
      </c>
      <c r="H14">
        <f>'Response Part 2'!J14</f>
        <v>0</v>
      </c>
      <c r="I14">
        <f>'Response Part 2'!K14</f>
        <v>0</v>
      </c>
      <c r="J14">
        <f>'Response Part 2'!L14</f>
        <v>1</v>
      </c>
      <c r="K14">
        <f>K13</f>
        <v>1</v>
      </c>
      <c r="L14">
        <f>'Response Part 2'!N14</f>
        <v>0</v>
      </c>
      <c r="M14">
        <f aca="true" t="shared" si="0" ref="M14:M33">IF(G14=H14,G14,"")</f>
        <v>0</v>
      </c>
      <c r="N14">
        <f>IF(M14&gt;0,(IF(K14=1,INDEX('Pt2 actions'!$F$2:$I$22,A14,M14),IF(K14=2,INDEX('Pt2 actions'!$J$2:$M$22,A14,M14),IF(K14=3,INDEX('Pt2 actions'!$N$2:$Q$22,A14,M14),"no2")))),"")</f>
      </c>
      <c r="O14">
        <f>IF(ISERROR(N14),"",N14)</f>
      </c>
    </row>
    <row r="15" spans="1:15" ht="12.75">
      <c r="A15">
        <v>3</v>
      </c>
      <c r="B15">
        <f>'Response Part 2'!A15</f>
        <v>0</v>
      </c>
      <c r="C15">
        <f>'Response Part 2'!B15</f>
        <v>0</v>
      </c>
      <c r="D15">
        <f>'Response Part 2'!C15</f>
        <v>3</v>
      </c>
      <c r="E15" t="str">
        <f>'Response Part 2'!D15</f>
        <v>IT Infrastructure</v>
      </c>
      <c r="F15">
        <f>'Response Part 2'!E15</f>
        <v>3</v>
      </c>
      <c r="G15">
        <f>'Questionnaire Part 2'!G15</f>
        <v>0</v>
      </c>
      <c r="H15">
        <f>'Response Part 2'!J15</f>
        <v>0</v>
      </c>
      <c r="I15">
        <f>'Response Part 2'!K15</f>
        <v>0</v>
      </c>
      <c r="J15">
        <f>'Response Part 2'!L15</f>
        <v>1</v>
      </c>
      <c r="K15">
        <f aca="true" t="shared" si="1" ref="K15:K22">K14</f>
        <v>1</v>
      </c>
      <c r="L15">
        <f>'Response Part 2'!N15</f>
        <v>0</v>
      </c>
      <c r="M15">
        <f t="shared" si="0"/>
        <v>0</v>
      </c>
      <c r="N15">
        <f>IF(M15&gt;0,(IF(K15=1,INDEX('Pt2 actions'!$F$2:$I$22,A15,M15),IF(K15=2,INDEX('Pt2 actions'!$J$2:$M$22,A15,M15),IF(K15=3,INDEX('Pt2 actions'!$N$2:$Q$22,A15,M15),"no2")))),"")</f>
      </c>
      <c r="O15">
        <f aca="true" t="shared" si="2" ref="O15:O33">IF(ISERROR(N15),"",N15)</f>
      </c>
    </row>
    <row r="16" spans="1:15" ht="12.75">
      <c r="A16">
        <v>4</v>
      </c>
      <c r="B16">
        <f>'Response Part 2'!A16</f>
        <v>0</v>
      </c>
      <c r="C16">
        <f>'Response Part 2'!B16</f>
        <v>0</v>
      </c>
      <c r="D16">
        <f>'Response Part 2'!C16</f>
        <v>4</v>
      </c>
      <c r="E16" t="str">
        <f>'Response Part 2'!D16</f>
        <v>Document Management</v>
      </c>
      <c r="F16">
        <f>'Response Part 2'!E16</f>
        <v>4</v>
      </c>
      <c r="G16">
        <f>'Questionnaire Part 2'!G16</f>
        <v>0</v>
      </c>
      <c r="H16">
        <f>'Response Part 2'!J16</f>
        <v>0</v>
      </c>
      <c r="I16">
        <f>'Response Part 2'!K16</f>
        <v>0</v>
      </c>
      <c r="J16">
        <f>'Response Part 2'!L16</f>
        <v>1</v>
      </c>
      <c r="K16">
        <f t="shared" si="1"/>
        <v>1</v>
      </c>
      <c r="L16">
        <f>'Response Part 2'!N16</f>
        <v>0</v>
      </c>
      <c r="M16">
        <f t="shared" si="0"/>
        <v>0</v>
      </c>
      <c r="N16">
        <f>IF(M16&gt;0,(IF(K16=1,INDEX('Pt2 actions'!$F$2:$I$22,A16,M16),IF(K16=2,INDEX('Pt2 actions'!$J$2:$M$22,A16,M16),IF(K16=3,INDEX('Pt2 actions'!$N$2:$Q$22,A16,M16),"no2")))),"")</f>
      </c>
      <c r="O16">
        <f t="shared" si="2"/>
      </c>
    </row>
    <row r="17" spans="1:15" ht="12.75">
      <c r="A17">
        <v>5</v>
      </c>
      <c r="B17">
        <f>'Response Part 2'!A17</f>
        <v>0</v>
      </c>
      <c r="C17">
        <f>'Response Part 2'!B17</f>
        <v>0</v>
      </c>
      <c r="D17">
        <f>'Response Part 2'!C17</f>
        <v>5</v>
      </c>
      <c r="E17" t="str">
        <f>'Response Part 2'!D17</f>
        <v>Communication</v>
      </c>
      <c r="F17">
        <f>'Response Part 2'!E17</f>
        <v>5</v>
      </c>
      <c r="G17">
        <f>'Questionnaire Part 2'!G17</f>
        <v>0</v>
      </c>
      <c r="H17">
        <f>'Response Part 2'!J17</f>
        <v>0</v>
      </c>
      <c r="I17">
        <f>'Response Part 2'!K17</f>
        <v>0</v>
      </c>
      <c r="J17">
        <f>'Response Part 2'!L17</f>
        <v>1</v>
      </c>
      <c r="K17">
        <f t="shared" si="1"/>
        <v>1</v>
      </c>
      <c r="L17">
        <f>'Response Part 2'!N17</f>
        <v>0</v>
      </c>
      <c r="M17">
        <f t="shared" si="0"/>
        <v>0</v>
      </c>
      <c r="N17">
        <f>IF(M17&gt;0,(IF(K17=1,INDEX('Pt2 actions'!$F$2:$I$22,A17,M17),IF(K17=2,INDEX('Pt2 actions'!$J$2:$M$22,A17,M17),IF(K17=3,INDEX('Pt2 actions'!$N$2:$Q$22,A17,M17),"no2")))),"")</f>
      </c>
      <c r="O17">
        <f t="shared" si="2"/>
      </c>
    </row>
    <row r="18" spans="1:15" ht="12.75">
      <c r="A18">
        <v>6</v>
      </c>
      <c r="B18">
        <f>'Response Part 2'!A18</f>
        <v>0</v>
      </c>
      <c r="C18">
        <f>'Response Part 2'!B18</f>
        <v>0</v>
      </c>
      <c r="D18">
        <f>'Response Part 2'!C18</f>
        <v>6</v>
      </c>
      <c r="E18" t="str">
        <f>'Response Part 2'!D18</f>
        <v>Application tools</v>
      </c>
      <c r="F18">
        <f>'Response Part 2'!E18</f>
        <v>6</v>
      </c>
      <c r="G18">
        <f>'Questionnaire Part 2'!G18</f>
        <v>0</v>
      </c>
      <c r="H18">
        <f>'Response Part 2'!J18</f>
        <v>0</v>
      </c>
      <c r="I18">
        <f>'Response Part 2'!K18</f>
        <v>0</v>
      </c>
      <c r="J18">
        <f>'Response Part 2'!L18</f>
        <v>1</v>
      </c>
      <c r="K18">
        <f t="shared" si="1"/>
        <v>1</v>
      </c>
      <c r="L18">
        <f>'Response Part 2'!N18</f>
        <v>0</v>
      </c>
      <c r="M18">
        <f t="shared" si="0"/>
        <v>0</v>
      </c>
      <c r="N18">
        <f>IF(M18&gt;0,(IF(K18=1,INDEX('Pt2 actions'!$F$2:$I$22,A18,M18),IF(K18=2,INDEX('Pt2 actions'!$J$2:$M$22,A18,M18),IF(K18=3,INDEX('Pt2 actions'!$N$2:$Q$22,A18,M18),"no2")))),"")</f>
      </c>
      <c r="O18">
        <f t="shared" si="2"/>
      </c>
    </row>
    <row r="19" spans="1:15" ht="12.75">
      <c r="A19">
        <v>7</v>
      </c>
      <c r="B19">
        <f>'Response Part 2'!A19</f>
        <v>0</v>
      </c>
      <c r="C19">
        <f>'Response Part 2'!B19</f>
        <v>0</v>
      </c>
      <c r="D19">
        <f>'Response Part 2'!C19</f>
        <v>7</v>
      </c>
      <c r="E19" t="str">
        <f>'Response Part 2'!D19</f>
        <v>Collaborative tools </v>
      </c>
      <c r="F19">
        <f>'Response Part 2'!E19</f>
        <v>7</v>
      </c>
      <c r="G19">
        <f>'Questionnaire Part 2'!G19</f>
        <v>0</v>
      </c>
      <c r="H19">
        <f>'Response Part 2'!J19</f>
        <v>0</v>
      </c>
      <c r="I19">
        <f>'Response Part 2'!K19</f>
        <v>0</v>
      </c>
      <c r="J19">
        <f>'Response Part 2'!L19</f>
        <v>1</v>
      </c>
      <c r="K19">
        <f t="shared" si="1"/>
        <v>1</v>
      </c>
      <c r="L19">
        <f>'Response Part 2'!N19</f>
        <v>0</v>
      </c>
      <c r="M19">
        <f t="shared" si="0"/>
        <v>0</v>
      </c>
      <c r="N19">
        <f>IF(M19&gt;0,(IF(K19=1,INDEX('Pt2 actions'!$F$2:$I$22,A19,M19),IF(K19=2,INDEX('Pt2 actions'!$J$2:$M$22,A19,M19),IF(K19=3,INDEX('Pt2 actions'!$N$2:$Q$22,A19,M19),"no2")))),"")</f>
      </c>
      <c r="O19">
        <f t="shared" si="2"/>
      </c>
    </row>
    <row r="20" spans="1:15" ht="12.75">
      <c r="A20">
        <v>8</v>
      </c>
      <c r="B20">
        <f>'Response Part 2'!A20</f>
        <v>0</v>
      </c>
      <c r="C20">
        <f>'Response Part 2'!B20</f>
        <v>0</v>
      </c>
      <c r="D20">
        <f>'Response Part 2'!C20</f>
        <v>8</v>
      </c>
      <c r="E20" t="str">
        <f>'Response Part 2'!D20</f>
        <v>Risk management</v>
      </c>
      <c r="F20">
        <f>'Response Part 2'!E20</f>
        <v>8</v>
      </c>
      <c r="G20">
        <f>'Questionnaire Part 2'!G20</f>
        <v>0</v>
      </c>
      <c r="H20">
        <f>'Response Part 2'!J20</f>
        <v>0</v>
      </c>
      <c r="I20">
        <f>'Response Part 2'!K20</f>
        <v>0</v>
      </c>
      <c r="J20">
        <f>'Response Part 2'!L20</f>
        <v>1</v>
      </c>
      <c r="K20">
        <f t="shared" si="1"/>
        <v>1</v>
      </c>
      <c r="L20">
        <f>'Response Part 2'!N20</f>
        <v>0</v>
      </c>
      <c r="M20">
        <f t="shared" si="0"/>
        <v>0</v>
      </c>
      <c r="N20">
        <f>IF(M20&gt;0,(IF(K20=1,INDEX('Pt2 actions'!$F$2:$I$22,A20,M20),IF(K20=2,INDEX('Pt2 actions'!$J$2:$M$22,A20,M20),IF(K20=3,INDEX('Pt2 actions'!$N$2:$Q$22,A20,M20),"no2")))),"")</f>
      </c>
      <c r="O20">
        <f t="shared" si="2"/>
      </c>
    </row>
    <row r="21" spans="1:15" ht="12.75">
      <c r="A21">
        <v>9</v>
      </c>
      <c r="B21">
        <f>'Response Part 2'!A21</f>
        <v>0</v>
      </c>
      <c r="C21">
        <f>'Response Part 2'!B21</f>
        <v>0</v>
      </c>
      <c r="D21">
        <f>'Response Part 2'!C21</f>
        <v>9</v>
      </c>
      <c r="E21" t="str">
        <f>'Response Part 2'!D21</f>
        <v>Key Performance Indicators (KPIs)</v>
      </c>
      <c r="F21">
        <f>'Response Part 2'!E21</f>
        <v>9</v>
      </c>
      <c r="G21">
        <f>'Questionnaire Part 2'!G21</f>
        <v>0</v>
      </c>
      <c r="H21">
        <f>'Response Part 2'!J21</f>
        <v>0</v>
      </c>
      <c r="I21">
        <f>'Response Part 2'!K21</f>
        <v>0</v>
      </c>
      <c r="J21">
        <f>'Response Part 2'!L21</f>
        <v>1</v>
      </c>
      <c r="K21">
        <f t="shared" si="1"/>
        <v>1</v>
      </c>
      <c r="L21">
        <f>'Response Part 2'!N21</f>
        <v>0</v>
      </c>
      <c r="M21">
        <f t="shared" si="0"/>
        <v>0</v>
      </c>
      <c r="N21">
        <f>IF(M21&gt;0,(IF(K21=1,INDEX('Pt2 actions'!$F$2:$I$22,A21,M21),IF(K21=2,INDEX('Pt2 actions'!$J$2:$M$22,A21,M21),IF(K21=3,INDEX('Pt2 actions'!$N$2:$Q$22,A21,M21),"no2")))),"")</f>
      </c>
      <c r="O21">
        <f t="shared" si="2"/>
      </c>
    </row>
    <row r="22" spans="1:15" ht="12.75">
      <c r="A22">
        <v>10</v>
      </c>
      <c r="B22">
        <f>'Response Part 2'!A22</f>
        <v>0</v>
      </c>
      <c r="C22">
        <f>'Response Part 2'!B22</f>
        <v>0</v>
      </c>
      <c r="D22">
        <f>'Response Part 2'!C22</f>
        <v>10</v>
      </c>
      <c r="E22" t="str">
        <f>'Response Part 2'!D22</f>
        <v>Total Quality Management (TQM)</v>
      </c>
      <c r="F22">
        <f>'Response Part 2'!E22</f>
        <v>10</v>
      </c>
      <c r="G22">
        <f>'Questionnaire Part 2'!G22</f>
        <v>0</v>
      </c>
      <c r="H22">
        <f>'Response Part 2'!J22</f>
        <v>0</v>
      </c>
      <c r="I22">
        <f>'Response Part 2'!K22</f>
        <v>0</v>
      </c>
      <c r="J22">
        <f>'Response Part 2'!L22</f>
        <v>1</v>
      </c>
      <c r="K22">
        <f t="shared" si="1"/>
        <v>1</v>
      </c>
      <c r="L22">
        <f>'Response Part 2'!N22</f>
        <v>0</v>
      </c>
      <c r="M22">
        <f t="shared" si="0"/>
        <v>0</v>
      </c>
      <c r="N22">
        <f>IF(M22&gt;0,(IF(K22=1,INDEX('Pt2 actions'!$F$2:$I$22,A22,M22),IF(K22=2,INDEX('Pt2 actions'!$J$2:$M$22,A22,M22),IF(K22=3,INDEX('Pt2 actions'!$N$2:$Q$22,A22,M22),"no2")))),"")</f>
      </c>
      <c r="O22">
        <f t="shared" si="2"/>
      </c>
    </row>
    <row r="23" spans="1:15" ht="12.75">
      <c r="A23">
        <v>11</v>
      </c>
      <c r="B23">
        <f>'Response Part 2'!A23</f>
        <v>2</v>
      </c>
      <c r="C23" t="str">
        <f>'Response Part 2'!B23</f>
        <v>People</v>
      </c>
      <c r="D23">
        <f>'Response Part 2'!C23</f>
        <v>1</v>
      </c>
      <c r="E23" t="str">
        <f>'Response Part 2'!D23</f>
        <v>Team integration</v>
      </c>
      <c r="F23">
        <f>'Response Part 2'!E23</f>
        <v>1</v>
      </c>
      <c r="G23">
        <f>'Questionnaire Part 2'!G36</f>
        <v>0</v>
      </c>
      <c r="H23">
        <f>'Response Part 2'!J23</f>
        <v>0</v>
      </c>
      <c r="I23">
        <f>'Response Part 2'!K23</f>
        <v>0</v>
      </c>
      <c r="J23">
        <f>'Response Part 2'!L23</f>
        <v>1</v>
      </c>
      <c r="K23">
        <f>'Response Part 2'!M23</f>
        <v>1</v>
      </c>
      <c r="L23">
        <f>'Response Part 2'!N23</f>
        <v>0</v>
      </c>
      <c r="M23">
        <f t="shared" si="0"/>
        <v>0</v>
      </c>
      <c r="N23">
        <f>IF(M23&gt;0,(IF(K23=1,INDEX('Pt2 actions'!$F$2:$I$22,A23,M23),IF(K23=2,INDEX('Pt2 actions'!$J$2:$M$22,A23,M23),IF(K23=3,INDEX('Pt2 actions'!$N$2:$Q$22,A23,M23),"no2")))),"")</f>
      </c>
      <c r="O23">
        <f t="shared" si="2"/>
      </c>
    </row>
    <row r="24" spans="1:15" ht="12.75">
      <c r="A24">
        <v>12</v>
      </c>
      <c r="B24">
        <f>'Response Part 2'!A24</f>
        <v>0</v>
      </c>
      <c r="C24">
        <f>'Response Part 2'!B24</f>
        <v>0</v>
      </c>
      <c r="D24">
        <f>'Response Part 2'!C24</f>
        <v>2</v>
      </c>
      <c r="E24" t="str">
        <f>'Response Part 2'!D24</f>
        <v>Empowerment</v>
      </c>
      <c r="F24">
        <f>'Response Part 2'!E24</f>
        <v>2</v>
      </c>
      <c r="G24">
        <f>'Questionnaire Part 2'!G37</f>
        <v>0</v>
      </c>
      <c r="H24">
        <f>'Response Part 2'!J24</f>
        <v>0</v>
      </c>
      <c r="I24">
        <f>'Response Part 2'!K24</f>
        <v>0</v>
      </c>
      <c r="J24">
        <f>'Response Part 2'!L24</f>
        <v>1</v>
      </c>
      <c r="K24">
        <f>K23</f>
        <v>1</v>
      </c>
      <c r="L24">
        <f>'Response Part 2'!N24</f>
        <v>0</v>
      </c>
      <c r="M24">
        <f t="shared" si="0"/>
        <v>0</v>
      </c>
      <c r="N24">
        <f>IF(M24&gt;0,(IF(K24=1,INDEX('Pt2 actions'!$F$2:$I$22,A24,M24),IF(K24=2,INDEX('Pt2 actions'!$J$2:$M$22,A24,M24),IF(K24=3,INDEX('Pt2 actions'!$N$2:$Q$22,A24,M24),"no2")))),"")</f>
      </c>
      <c r="O24">
        <f t="shared" si="2"/>
      </c>
    </row>
    <row r="25" spans="1:15" ht="12.75">
      <c r="A25">
        <v>13</v>
      </c>
      <c r="B25">
        <f>'Response Part 2'!A25</f>
        <v>0</v>
      </c>
      <c r="C25">
        <f>'Response Part 2'!B25</f>
        <v>0</v>
      </c>
      <c r="D25">
        <f>'Response Part 2'!C25</f>
        <v>3</v>
      </c>
      <c r="E25" t="str">
        <f>'Response Part 2'!D25</f>
        <v>Training &amp; education</v>
      </c>
      <c r="F25">
        <f>'Response Part 2'!E25</f>
        <v>3</v>
      </c>
      <c r="G25">
        <f>'Questionnaire Part 2'!G38</f>
        <v>0</v>
      </c>
      <c r="H25">
        <f>'Response Part 2'!J25</f>
        <v>0</v>
      </c>
      <c r="I25">
        <f>'Response Part 2'!K25</f>
        <v>0</v>
      </c>
      <c r="J25">
        <f>'Response Part 2'!L25</f>
        <v>1</v>
      </c>
      <c r="K25">
        <f aca="true" t="shared" si="3" ref="K25:K32">K24</f>
        <v>1</v>
      </c>
      <c r="L25">
        <f>'Response Part 2'!N25</f>
        <v>0</v>
      </c>
      <c r="M25">
        <f t="shared" si="0"/>
        <v>0</v>
      </c>
      <c r="N25">
        <f>IF(M25&gt;0,(IF(K25=1,INDEX('Pt2 actions'!$F$2:$I$22,A25,M25),IF(K25=2,INDEX('Pt2 actions'!$J$2:$M$22,A25,M25),IF(K25=3,INDEX('Pt2 actions'!$N$2:$Q$22,A25,M25),"no2")))),"")</f>
      </c>
      <c r="O25">
        <f t="shared" si="2"/>
      </c>
    </row>
    <row r="26" spans="1:15" ht="12.75">
      <c r="A26">
        <v>14</v>
      </c>
      <c r="B26">
        <f>'Response Part 2'!A26</f>
        <v>0</v>
      </c>
      <c r="C26">
        <f>'Response Part 2'!B26</f>
        <v>0</v>
      </c>
      <c r="D26">
        <f>'Response Part 2'!C26</f>
        <v>0</v>
      </c>
      <c r="E26">
        <f>'Response Part 2'!D26</f>
        <v>0</v>
      </c>
      <c r="F26">
        <f>'Response Part 2'!E26</f>
        <v>4</v>
      </c>
      <c r="G26">
        <f>'Questionnaire Part 2'!G39</f>
        <v>0</v>
      </c>
      <c r="H26">
        <f>'Response Part 2'!J26</f>
        <v>0</v>
      </c>
      <c r="I26">
        <f>'Response Part 2'!K26</f>
        <v>0</v>
      </c>
      <c r="J26">
        <f>'Response Part 2'!L26</f>
        <v>1</v>
      </c>
      <c r="K26">
        <f t="shared" si="3"/>
        <v>1</v>
      </c>
      <c r="L26">
        <f>'Response Part 2'!N26</f>
        <v>0</v>
      </c>
      <c r="M26">
        <f t="shared" si="0"/>
        <v>0</v>
      </c>
      <c r="N26">
        <f>IF(M26&gt;0,(IF(K26=1,INDEX('Pt2 actions'!$F$2:$I$22,A26,M26),IF(K26=2,INDEX('Pt2 actions'!$J$2:$M$22,A26,M26),IF(K26=3,INDEX('Pt2 actions'!$N$2:$Q$22,A26,M26),"no2")))),"")</f>
      </c>
      <c r="O26">
        <f t="shared" si="2"/>
      </c>
    </row>
    <row r="27" spans="1:15" ht="12.75">
      <c r="A27">
        <v>15</v>
      </c>
      <c r="B27">
        <f>'Response Part 2'!A27</f>
        <v>0</v>
      </c>
      <c r="C27">
        <f>'Response Part 2'!B27</f>
        <v>0</v>
      </c>
      <c r="D27">
        <f>'Response Part 2'!C27</f>
        <v>0</v>
      </c>
      <c r="E27">
        <f>'Response Part 2'!D27</f>
        <v>0</v>
      </c>
      <c r="F27">
        <f>'Response Part 2'!E27</f>
        <v>5</v>
      </c>
      <c r="G27">
        <f>'Questionnaire Part 2'!G40</f>
        <v>0</v>
      </c>
      <c r="H27">
        <f>'Response Part 2'!J27</f>
        <v>0</v>
      </c>
      <c r="I27">
        <f>'Response Part 2'!K27</f>
        <v>0</v>
      </c>
      <c r="J27">
        <f>'Response Part 2'!L27</f>
        <v>1</v>
      </c>
      <c r="K27">
        <f t="shared" si="3"/>
        <v>1</v>
      </c>
      <c r="L27">
        <f>'Response Part 2'!N27</f>
        <v>0</v>
      </c>
      <c r="M27">
        <f t="shared" si="0"/>
        <v>0</v>
      </c>
      <c r="N27">
        <f>IF(M27&gt;0,(IF(K27=1,INDEX('Pt2 actions'!$F$2:$I$22,A27,M27),IF(K27=2,INDEX('Pt2 actions'!$J$2:$M$22,A27,M27),IF(K27=3,INDEX('Pt2 actions'!$N$2:$Q$22,A27,M27),"no2")))),"")</f>
      </c>
      <c r="O27">
        <f t="shared" si="2"/>
      </c>
    </row>
    <row r="28" spans="1:15" ht="12.75">
      <c r="A28">
        <v>16</v>
      </c>
      <c r="B28">
        <f>'Response Part 2'!A28</f>
        <v>0</v>
      </c>
      <c r="C28">
        <f>'Response Part 2'!B28</f>
        <v>0</v>
      </c>
      <c r="D28">
        <f>'Response Part 2'!C28</f>
        <v>4</v>
      </c>
      <c r="E28" t="str">
        <f>'Response Part 2'!D28</f>
        <v>IT/automation systems support</v>
      </c>
      <c r="F28">
        <f>'Response Part 2'!E28</f>
        <v>6</v>
      </c>
      <c r="G28">
        <f>'Questionnaire Part 2'!G41</f>
        <v>0</v>
      </c>
      <c r="H28">
        <f>'Response Part 2'!J28</f>
        <v>0</v>
      </c>
      <c r="I28">
        <f>'Response Part 2'!K28</f>
        <v>0</v>
      </c>
      <c r="J28">
        <f>'Response Part 2'!L28</f>
        <v>1</v>
      </c>
      <c r="K28">
        <f t="shared" si="3"/>
        <v>1</v>
      </c>
      <c r="L28">
        <f>'Response Part 2'!N28</f>
        <v>0</v>
      </c>
      <c r="M28">
        <f t="shared" si="0"/>
        <v>0</v>
      </c>
      <c r="N28">
        <f>IF(M28&gt;0,(IF(K28=1,INDEX('Pt2 actions'!$F$2:$I$22,A28,M28),IF(K28=2,INDEX('Pt2 actions'!$J$2:$M$22,A28,M28),IF(K28=3,INDEX('Pt2 actions'!$N$2:$Q$22,A28,M28),"no2")))),"")</f>
      </c>
      <c r="O28">
        <f t="shared" si="2"/>
      </c>
    </row>
    <row r="29" spans="1:15" ht="12.75">
      <c r="A29">
        <v>17</v>
      </c>
      <c r="B29">
        <f>'Response Part 2'!A29</f>
        <v>0</v>
      </c>
      <c r="C29">
        <f>'Response Part 2'!B29</f>
        <v>0</v>
      </c>
      <c r="D29">
        <f>'Response Part 2'!C29</f>
        <v>5</v>
      </c>
      <c r="E29" t="str">
        <f>'Response Part 2'!D29</f>
        <v>Shared environments - Security &amp; Trust</v>
      </c>
      <c r="F29">
        <f>'Response Part 2'!E29</f>
        <v>7</v>
      </c>
      <c r="G29">
        <f>'Questionnaire Part 2'!G42</f>
        <v>0</v>
      </c>
      <c r="H29">
        <f>'Response Part 2'!J29</f>
        <v>0</v>
      </c>
      <c r="I29">
        <f>'Response Part 2'!K29</f>
        <v>0</v>
      </c>
      <c r="J29">
        <f>'Response Part 2'!L29</f>
        <v>1</v>
      </c>
      <c r="K29">
        <f t="shared" si="3"/>
        <v>1</v>
      </c>
      <c r="L29">
        <f>'Response Part 2'!N29</f>
        <v>0</v>
      </c>
      <c r="M29">
        <f t="shared" si="0"/>
        <v>0</v>
      </c>
      <c r="N29">
        <f>IF(M29&gt;0,(IF(K29=1,INDEX('Pt2 actions'!$F$2:$I$22,A29,M29),IF(K29=2,INDEX('Pt2 actions'!$J$2:$M$22,A29,M29),IF(K29=3,INDEX('Pt2 actions'!$N$2:$Q$22,A29,M29),"no2")))),"")</f>
      </c>
      <c r="O29">
        <f t="shared" si="2"/>
      </c>
    </row>
    <row r="30" spans="1:15" ht="12.75">
      <c r="A30">
        <v>18</v>
      </c>
      <c r="B30">
        <f>'Response Part 2'!A30</f>
        <v>0</v>
      </c>
      <c r="C30">
        <f>'Response Part 2'!B30</f>
        <v>0</v>
      </c>
      <c r="D30">
        <f>'Response Part 2'!C30</f>
        <v>6</v>
      </c>
      <c r="E30" t="str">
        <f>'Response Part 2'!D30</f>
        <v>Improvement Teams</v>
      </c>
      <c r="F30">
        <f>'Response Part 2'!E30</f>
        <v>8</v>
      </c>
      <c r="G30">
        <f>'Questionnaire Part 2'!G43</f>
        <v>0</v>
      </c>
      <c r="H30">
        <f>'Response Part 2'!J30</f>
        <v>0</v>
      </c>
      <c r="I30">
        <f>'Response Part 2'!K30</f>
        <v>0</v>
      </c>
      <c r="J30">
        <f>'Response Part 2'!L30</f>
        <v>1</v>
      </c>
      <c r="K30">
        <f t="shared" si="3"/>
        <v>1</v>
      </c>
      <c r="L30">
        <f>'Response Part 2'!N30</f>
        <v>0</v>
      </c>
      <c r="M30">
        <f t="shared" si="0"/>
        <v>0</v>
      </c>
      <c r="N30">
        <f>IF(M30&gt;0,(IF(K30=1,INDEX('Pt2 actions'!$F$2:$I$22,A30,M30),IF(K30=2,INDEX('Pt2 actions'!$J$2:$M$22,A30,M30),IF(K30=3,INDEX('Pt2 actions'!$N$2:$Q$22,A30,M30),"no2")))),"")</f>
      </c>
      <c r="O30">
        <f t="shared" si="2"/>
      </c>
    </row>
    <row r="31" spans="1:15" ht="12.75">
      <c r="A31">
        <v>19</v>
      </c>
      <c r="B31">
        <f>'Response Part 2'!A31</f>
        <v>0</v>
      </c>
      <c r="C31">
        <f>'Response Part 2'!B31</f>
        <v>0</v>
      </c>
      <c r="D31">
        <f>'Response Part 2'!C31</f>
        <v>0</v>
      </c>
      <c r="E31">
        <f>'Response Part 2'!D31</f>
        <v>0</v>
      </c>
      <c r="F31">
        <f>'Response Part 2'!E31</f>
        <v>10</v>
      </c>
      <c r="G31">
        <f>'Questionnaire Part 2'!G44</f>
        <v>0</v>
      </c>
      <c r="H31">
        <f>'Response Part 2'!J31</f>
        <v>0</v>
      </c>
      <c r="I31">
        <f>'Response Part 2'!K31</f>
        <v>0</v>
      </c>
      <c r="J31">
        <f>'Response Part 2'!L31</f>
        <v>1</v>
      </c>
      <c r="K31">
        <f t="shared" si="3"/>
        <v>1</v>
      </c>
      <c r="L31">
        <f>'Response Part 2'!N31</f>
        <v>0</v>
      </c>
      <c r="M31">
        <f t="shared" si="0"/>
        <v>0</v>
      </c>
      <c r="N31">
        <f>IF(M31&gt;0,(IF(K31=1,INDEX('Pt2 actions'!$F$2:$I$22,A31,M31),IF(K31=2,INDEX('Pt2 actions'!$J$2:$M$22,A31,M31),IF(K31=3,INDEX('Pt2 actions'!$N$2:$Q$22,A31,M31),"no2")))),"")</f>
      </c>
      <c r="O31">
        <f t="shared" si="2"/>
      </c>
    </row>
    <row r="32" spans="1:15" ht="12.75">
      <c r="A32">
        <v>20</v>
      </c>
      <c r="B32">
        <f>'Response Part 2'!A32</f>
        <v>0</v>
      </c>
      <c r="C32">
        <f>'Response Part 2'!B32</f>
        <v>0</v>
      </c>
      <c r="D32">
        <f>'Response Part 2'!C32</f>
        <v>7</v>
      </c>
      <c r="E32" t="str">
        <f>'Response Part 2'!D32</f>
        <v>Staff Appraisal</v>
      </c>
      <c r="F32">
        <f>'Response Part 2'!E32</f>
        <v>11</v>
      </c>
      <c r="G32">
        <f>'Questionnaire Part 2'!G45</f>
        <v>0</v>
      </c>
      <c r="H32">
        <f>'Response Part 2'!J32</f>
        <v>0</v>
      </c>
      <c r="I32">
        <f>'Response Part 2'!K32</f>
        <v>0</v>
      </c>
      <c r="J32">
        <f>'Response Part 2'!L32</f>
        <v>1</v>
      </c>
      <c r="K32">
        <f t="shared" si="3"/>
        <v>1</v>
      </c>
      <c r="L32">
        <f>'Response Part 2'!N32</f>
        <v>0</v>
      </c>
      <c r="M32">
        <f t="shared" si="0"/>
        <v>0</v>
      </c>
      <c r="N32">
        <f>IF(M32&gt;0,(IF(K32=1,INDEX('Pt2 actions'!$F$2:$I$22,A32,M32),IF(K32=2,INDEX('Pt2 actions'!$J$2:$M$22,A32,M32),IF(K32=3,INDEX('Pt2 actions'!$N$2:$Q$22,A32,M32),"no2")))),"")</f>
      </c>
      <c r="O32">
        <f t="shared" si="2"/>
      </c>
    </row>
    <row r="33" spans="1:15" ht="12.75">
      <c r="A33">
        <v>21</v>
      </c>
      <c r="B33">
        <f>'Response Part 2'!A33</f>
        <v>0</v>
      </c>
      <c r="C33">
        <f>'Response Part 2'!B33</f>
        <v>0</v>
      </c>
      <c r="D33">
        <f>'Response Part 2'!C33</f>
        <v>8</v>
      </c>
      <c r="E33" t="str">
        <f>'Response Part 2'!D33</f>
        <v>Continuous Professional Development (CPD)</v>
      </c>
      <c r="F33">
        <f>'Response Part 2'!E33</f>
        <v>12</v>
      </c>
      <c r="G33">
        <f>'Questionnaire Part 2'!G46</f>
        <v>0</v>
      </c>
      <c r="H33">
        <f>'Response Part 2'!J33</f>
        <v>0</v>
      </c>
      <c r="I33">
        <f>'Response Part 2'!K33</f>
        <v>0</v>
      </c>
      <c r="J33">
        <f>'Response Part 2'!L33</f>
        <v>1</v>
      </c>
      <c r="K33">
        <f>'Response Part 2'!M33</f>
        <v>1</v>
      </c>
      <c r="L33">
        <f>'Response Part 2'!N33</f>
        <v>0</v>
      </c>
      <c r="M33">
        <f t="shared" si="0"/>
        <v>0</v>
      </c>
      <c r="N33">
        <f>IF(M33&gt;0,(IF(K33=1,INDEX('Pt2 actions'!$F$2:$I$22,A33,M33),IF(K33=2,INDEX('Pt2 actions'!$J$2:$M$22,A33,M33),IF(K33=3,INDEX('Pt2 actions'!$N$2:$Q$22,A33,M33),"no2")))),"")</f>
      </c>
      <c r="O33">
        <f t="shared" si="2"/>
      </c>
    </row>
  </sheetData>
  <sheetProtection password="CC08" sheet="1" objects="1" scenarios="1"/>
  <autoFilter ref="A12:O33"/>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U0021329</dc:creator>
  <cp:keywords/>
  <dc:description/>
  <cp:lastModifiedBy>Brian</cp:lastModifiedBy>
  <cp:lastPrinted>2005-06-09T18:01:20Z</cp:lastPrinted>
  <dcterms:created xsi:type="dcterms:W3CDTF">2004-11-25T09:36:58Z</dcterms:created>
  <dcterms:modified xsi:type="dcterms:W3CDTF">2010-10-18T12:41:04Z</dcterms:modified>
  <cp:category/>
  <cp:version/>
  <cp:contentType/>
  <cp:contentStatus/>
</cp:coreProperties>
</file>